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'Лист1'!$A$1:$H$90</definedName>
  </definedNames>
  <calcPr fullCalcOnLoad="1"/>
</workbook>
</file>

<file path=xl/sharedStrings.xml><?xml version="1.0" encoding="utf-8"?>
<sst xmlns="http://schemas.openxmlformats.org/spreadsheetml/2006/main" count="139" uniqueCount="139">
  <si>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</si>
  <si>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</si>
  <si>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</si>
  <si>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</si>
  <si>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</si>
  <si>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</si>
  <si>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</si>
  <si>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</si>
  <si>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</si>
  <si>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</si>
  <si>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</si>
  <si>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</si>
  <si>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</si>
  <si>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</si>
  <si>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</si>
  <si>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</si>
  <si>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</si>
  <si>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</si>
  <si>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</si>
  <si>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</si>
  <si>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</si>
  <si>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</si>
  <si>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</si>
  <si>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</si>
  <si>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</si>
  <si>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</si>
  <si>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</si>
  <si>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</si>
  <si>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</si>
  <si>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</si>
  <si>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</si>
  <si>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</si>
  <si>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</si>
  <si>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</si>
  <si>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</si>
  <si>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</si>
  <si>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</si>
  <si>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</si>
  <si>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</si>
  <si>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</si>
  <si>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</si>
  <si>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</si>
  <si>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</si>
  <si>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</si>
  <si>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</si>
  <si>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</si>
  <si>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</si>
  <si>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</si>
  <si>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</si>
  <si>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</si>
  <si>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</si>
  <si>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</si>
  <si>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</si>
  <si>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</si>
  <si>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</si>
  <si>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</si>
  <si>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</si>
  <si>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</si>
  <si>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</si>
  <si>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</si>
  <si>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</si>
  <si>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</si>
  <si>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</si>
  <si>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</si>
  <si>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</si>
  <si>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</si>
  <si>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</si>
  <si>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</si>
  <si>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</si>
  <si>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</si>
  <si>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</si>
  <si>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</si>
  <si>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</si>
  <si>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</si>
  <si>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</si>
  <si>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</si>
  <si>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Гос. пошлина за гос. регистрацию транспортных средств 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</si>
  <si>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</si>
  <si>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</si>
  <si>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</si>
  <si>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</si>
  <si>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</si>
  <si>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</si>
  <si>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</si>
  <si>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</si>
  <si>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</si>
  <si>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</si>
  <si>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</si>
  <si>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</si>
  <si>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</si>
  <si>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</si>
  <si>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</si>
  <si>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</si>
  <si>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</si>
  <si>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</si>
  <si>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</si>
  <si>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</si>
  <si>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</si>
  <si>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Уточненный план на 2012 год</t>
  </si>
  <si>
    <t>отклонение (факт 2012-2011)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</si>
  <si>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</si>
  <si>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</si>
  <si>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</si>
  <si>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</si>
  <si>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</si>
  <si>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</si>
  <si>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</si>
  <si>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</si>
  <si>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</si>
  <si>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</si>
  <si>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</si>
  <si>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</si>
  <si>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</si>
  <si>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</si>
  <si>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</si>
  <si>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</si>
  <si>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</si>
  <si>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</si>
  <si>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</si>
  <si>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</si>
  <si>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</si>
  <si>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</si>
  <si>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</si>
  <si>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</si>
  <si>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</si>
  <si>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</si>
  <si>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</si>
  <si>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</si>
  <si>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</si>
  <si>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% исполнения за 2012 год</t>
  </si>
  <si>
    <t>% исполнения за 2011 год</t>
  </si>
  <si>
    <t>НАЛОГИ НА ИМУЩЕСТВО</t>
  </si>
  <si>
    <t>Налог на игорный бизнес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</si>
  <si>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</si>
  <si>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муниципальных районов </t>
  </si>
  <si>
    <t>Исполнено за 2012 год</t>
  </si>
  <si>
    <t>Исполнено за 2011 год</t>
  </si>
  <si>
    <t>Связь и информатика</t>
  </si>
  <si>
    <t>Отчет об исполнении бюджета муниципального образования "Гагаринский район" Смоленской области за 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</si>
</sst>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center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4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32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34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H1"/>
    </sheetView>
  </sheetViews>
  <sheetFormatPr defaultColWidth="9.00390625" defaultRowHeight="12.75"/>
  <cols>
    <col min="1" max="1" width="44.875" style="26" customWidth="1"/>
    <col min="2" max="2" width="8.25390625" style="68" customWidth="1"/>
    <col min="3" max="3" width="13.75390625" style="26" customWidth="1"/>
    <col min="4" max="4" width="10.25390625" style="26" customWidth="1"/>
    <col min="5" max="6" width="10.625" style="26" customWidth="1"/>
    <col min="7" max="7" width="10.875" style="26" customWidth="1"/>
    <col min="8" max="8" width="9.125" style="18" customWidth="1"/>
    <col min="9" max="16384" width="9.125" style="26" customWidth="1"/>
  </cols>
  <sheetData>
    <row r="1" spans="1:8" ht="36" customHeight="1">
      <c r="A1" s="69" t="s">
        <v>138</v>
      </c>
      <c r="B1" s="69"/>
      <c r="C1" s="69"/>
      <c r="D1" s="69"/>
      <c r="E1" s="69"/>
      <c r="F1" s="69"/>
      <c r="G1" s="69"/>
      <c r="H1" s="69"/>
    </row>
    <row r="2" spans="1:8" ht="63.75">
      <c r="A2" s="27" t="s">
        <v>0</v>
      </c>
      <c r="B2" s="53" t="s">
        <v>1</v>
      </c>
      <c r="C2" s="24" t="s">
        <v>98</v>
      </c>
      <c r="D2" s="24" t="s">
        <v>135</v>
      </c>
      <c r="E2" s="24" t="s">
        <v>129</v>
      </c>
      <c r="F2" s="24" t="s">
        <v>136</v>
      </c>
      <c r="G2" s="24" t="s">
        <v>99</v>
      </c>
      <c r="H2" s="24" t="s">
        <v>130</v>
      </c>
    </row>
    <row r="3" spans="1:8" s="29" customFormat="1" ht="12.75">
      <c r="A3" s="28" t="s">
        <v>96</v>
      </c>
      <c r="B3" s="54">
        <v>10000</v>
      </c>
      <c r="C3" s="10">
        <f>C4+C21</f>
        <v>180552.19999999998</v>
      </c>
      <c r="D3" s="10">
        <f>D4+D21</f>
        <v>177759</v>
      </c>
      <c r="E3" s="10">
        <f>D3/C3*100</f>
        <v>98.45296817208542</v>
      </c>
      <c r="F3" s="10">
        <f>F4+F21</f>
        <v>181762.6</v>
      </c>
      <c r="G3" s="10">
        <f>D3-F3</f>
        <v>-4003.600000000006</v>
      </c>
      <c r="H3" s="13">
        <v>99.3</v>
      </c>
    </row>
    <row r="4" spans="1:8" s="31" customFormat="1" ht="12.75">
      <c r="A4" s="30" t="s">
        <v>66</v>
      </c>
      <c r="B4" s="55"/>
      <c r="C4" s="11">
        <f>C5+C7+C12+C14</f>
        <v>151602.4</v>
      </c>
      <c r="D4" s="11">
        <f>D5+D7+D10+D12+D14+D18</f>
        <v>155937.9</v>
      </c>
      <c r="E4" s="11">
        <f>D4/C4*100</f>
        <v>102.85978322242919</v>
      </c>
      <c r="F4" s="11">
        <f>F5+F7+F12+F14+F18</f>
        <v>141986.2</v>
      </c>
      <c r="G4" s="11">
        <f aca="true" t="shared" si="0" ref="G4:G40">D4-F4</f>
        <v>13951.699999999983</v>
      </c>
      <c r="H4" s="14">
        <v>98.1</v>
      </c>
    </row>
    <row r="5" spans="1:8" s="33" customFormat="1" ht="13.5">
      <c r="A5" s="32" t="s">
        <v>67</v>
      </c>
      <c r="B5" s="56">
        <v>10100</v>
      </c>
      <c r="C5" s="8">
        <f>C6</f>
        <v>114983.5</v>
      </c>
      <c r="D5" s="8">
        <f>D6</f>
        <v>111408</v>
      </c>
      <c r="E5" s="8">
        <f>D5/C5*100</f>
        <v>96.89042340857601</v>
      </c>
      <c r="F5" s="8">
        <f>F6</f>
        <v>96594</v>
      </c>
      <c r="G5" s="8">
        <f t="shared" si="0"/>
        <v>14814</v>
      </c>
      <c r="H5" s="15">
        <v>96.1</v>
      </c>
    </row>
    <row r="6" spans="1:8" ht="12.75">
      <c r="A6" s="34" t="s">
        <v>68</v>
      </c>
      <c r="B6" s="57">
        <v>10102</v>
      </c>
      <c r="C6" s="1">
        <v>114983.5</v>
      </c>
      <c r="D6" s="1">
        <v>111408</v>
      </c>
      <c r="E6" s="1">
        <f>D6/C6*100</f>
        <v>96.89042340857601</v>
      </c>
      <c r="F6" s="1">
        <v>96594</v>
      </c>
      <c r="G6" s="1">
        <f t="shared" si="0"/>
        <v>14814</v>
      </c>
      <c r="H6" s="6">
        <v>96.1</v>
      </c>
    </row>
    <row r="7" spans="1:8" s="33" customFormat="1" ht="13.5">
      <c r="A7" s="32" t="s">
        <v>69</v>
      </c>
      <c r="B7" s="56">
        <v>10500</v>
      </c>
      <c r="C7" s="8">
        <f>C8+C9</f>
        <v>32777.9</v>
      </c>
      <c r="D7" s="8">
        <f>D8+D9</f>
        <v>33014</v>
      </c>
      <c r="E7" s="8">
        <f aca="true" t="shared" si="1" ref="E7:E40">D7/C7*100</f>
        <v>100.72030239887239</v>
      </c>
      <c r="F7" s="8">
        <f>F8+F9</f>
        <v>29637.3</v>
      </c>
      <c r="G7" s="8">
        <f t="shared" si="0"/>
        <v>3376.7000000000007</v>
      </c>
      <c r="H7" s="15">
        <v>93.9</v>
      </c>
    </row>
    <row r="8" spans="1:8" ht="12.75">
      <c r="A8" s="34" t="s">
        <v>70</v>
      </c>
      <c r="B8" s="57">
        <v>10502</v>
      </c>
      <c r="C8" s="1">
        <v>32764.9</v>
      </c>
      <c r="D8" s="1">
        <v>33104.1</v>
      </c>
      <c r="E8" s="1">
        <f t="shared" si="1"/>
        <v>101.0352541896969</v>
      </c>
      <c r="F8" s="1">
        <v>29649.3</v>
      </c>
      <c r="G8" s="1">
        <f t="shared" si="0"/>
        <v>3454.7999999999993</v>
      </c>
      <c r="H8" s="6">
        <v>94</v>
      </c>
    </row>
    <row r="9" spans="1:8" ht="12.75">
      <c r="A9" s="34" t="s">
        <v>71</v>
      </c>
      <c r="B9" s="57">
        <v>10503</v>
      </c>
      <c r="C9" s="1">
        <v>13</v>
      </c>
      <c r="D9" s="1">
        <v>-90.1</v>
      </c>
      <c r="E9" s="1"/>
      <c r="F9" s="1">
        <v>-12</v>
      </c>
      <c r="G9" s="1">
        <f t="shared" si="0"/>
        <v>-78.1</v>
      </c>
      <c r="H9" s="6"/>
    </row>
    <row r="10" spans="1:8" ht="13.5">
      <c r="A10" s="32" t="s">
        <v>131</v>
      </c>
      <c r="B10" s="56">
        <v>10600</v>
      </c>
      <c r="C10" s="1"/>
      <c r="D10" s="1">
        <f>D11</f>
        <v>31</v>
      </c>
      <c r="E10" s="1"/>
      <c r="F10" s="1"/>
      <c r="G10" s="1">
        <f>G11</f>
        <v>10</v>
      </c>
      <c r="H10" s="6"/>
    </row>
    <row r="11" spans="1:8" ht="12.75">
      <c r="A11" s="34" t="s">
        <v>132</v>
      </c>
      <c r="B11" s="57">
        <v>10605</v>
      </c>
      <c r="C11" s="1"/>
      <c r="D11" s="1">
        <v>31</v>
      </c>
      <c r="E11" s="1"/>
      <c r="F11" s="1"/>
      <c r="G11" s="1">
        <v>10</v>
      </c>
      <c r="H11" s="6"/>
    </row>
    <row r="12" spans="1:8" s="33" customFormat="1" ht="40.5">
      <c r="A12" s="32" t="s">
        <v>72</v>
      </c>
      <c r="B12" s="56">
        <v>10700</v>
      </c>
      <c r="C12" s="8">
        <f>C13</f>
        <v>2061</v>
      </c>
      <c r="D12" s="8">
        <f>D13</f>
        <v>4273</v>
      </c>
      <c r="E12" s="8">
        <f t="shared" si="1"/>
        <v>207.32654051431342</v>
      </c>
      <c r="F12" s="8">
        <f>F13</f>
        <v>2483.5</v>
      </c>
      <c r="G12" s="8">
        <f t="shared" si="0"/>
        <v>1789.5</v>
      </c>
      <c r="H12" s="20">
        <v>125.8</v>
      </c>
    </row>
    <row r="13" spans="1:8" ht="25.5">
      <c r="A13" s="34" t="s">
        <v>73</v>
      </c>
      <c r="B13" s="57">
        <v>10701</v>
      </c>
      <c r="C13" s="1">
        <v>2061</v>
      </c>
      <c r="D13" s="1">
        <v>4273</v>
      </c>
      <c r="E13" s="1">
        <f t="shared" si="1"/>
        <v>207.32654051431342</v>
      </c>
      <c r="F13" s="1">
        <v>2483.5</v>
      </c>
      <c r="G13" s="1">
        <f t="shared" si="0"/>
        <v>1789.5</v>
      </c>
      <c r="H13" s="21">
        <v>125.8</v>
      </c>
    </row>
    <row r="14" spans="1:8" s="33" customFormat="1" ht="13.5">
      <c r="A14" s="32" t="s">
        <v>74</v>
      </c>
      <c r="B14" s="56">
        <v>10800</v>
      </c>
      <c r="C14" s="8">
        <f>C15+C16+C17</f>
        <v>1780</v>
      </c>
      <c r="D14" s="8">
        <f>D15+D16+D17</f>
        <v>7137.9</v>
      </c>
      <c r="E14" s="8">
        <f t="shared" si="1"/>
        <v>401.00561797752806</v>
      </c>
      <c r="F14" s="8">
        <f>F15+F16+F17</f>
        <v>13184.3</v>
      </c>
      <c r="G14" s="8">
        <f t="shared" si="0"/>
        <v>-6046.4</v>
      </c>
      <c r="H14" s="15">
        <v>123.4</v>
      </c>
    </row>
    <row r="15" spans="1:8" ht="25.5">
      <c r="A15" s="34" t="s">
        <v>75</v>
      </c>
      <c r="B15" s="57">
        <v>10803</v>
      </c>
      <c r="C15" s="1">
        <v>1750</v>
      </c>
      <c r="D15" s="1">
        <v>7137.9</v>
      </c>
      <c r="E15" s="1">
        <f t="shared" si="1"/>
        <v>407.88</v>
      </c>
      <c r="F15" s="1">
        <v>1717.3</v>
      </c>
      <c r="G15" s="1">
        <f t="shared" si="0"/>
        <v>5420.599999999999</v>
      </c>
      <c r="H15" s="21">
        <v>75.8</v>
      </c>
    </row>
    <row r="16" spans="1:8" ht="25.5">
      <c r="A16" s="34" t="s">
        <v>100</v>
      </c>
      <c r="B16" s="57">
        <v>10807</v>
      </c>
      <c r="C16" s="1">
        <v>30</v>
      </c>
      <c r="D16" s="1"/>
      <c r="E16" s="1">
        <f t="shared" si="1"/>
        <v>0</v>
      </c>
      <c r="F16" s="1"/>
      <c r="G16" s="1">
        <f t="shared" si="0"/>
        <v>0</v>
      </c>
      <c r="H16" s="6"/>
    </row>
    <row r="17" spans="1:8" ht="25.5">
      <c r="A17" s="34" t="s">
        <v>76</v>
      </c>
      <c r="B17" s="57">
        <v>10807</v>
      </c>
      <c r="C17" s="1"/>
      <c r="D17" s="1"/>
      <c r="E17" s="1"/>
      <c r="F17" s="1">
        <v>11467</v>
      </c>
      <c r="G17" s="1">
        <f t="shared" si="0"/>
        <v>-11467</v>
      </c>
      <c r="H17" s="21">
        <v>136.2</v>
      </c>
    </row>
    <row r="18" spans="1:8" s="33" customFormat="1" ht="27">
      <c r="A18" s="32" t="s">
        <v>77</v>
      </c>
      <c r="B18" s="56">
        <v>10900</v>
      </c>
      <c r="C18" s="8">
        <f>C19+C20</f>
        <v>0</v>
      </c>
      <c r="D18" s="8">
        <f>D19+D20</f>
        <v>74</v>
      </c>
      <c r="E18" s="7"/>
      <c r="F18" s="8">
        <f>F19+F20</f>
        <v>87.1</v>
      </c>
      <c r="G18" s="8">
        <f t="shared" si="0"/>
        <v>-13.099999999999994</v>
      </c>
      <c r="H18" s="20">
        <v>1707.8</v>
      </c>
    </row>
    <row r="19" spans="1:8" ht="12.75">
      <c r="A19" s="34" t="s">
        <v>78</v>
      </c>
      <c r="B19" s="57">
        <v>10906</v>
      </c>
      <c r="C19" s="1">
        <v>0</v>
      </c>
      <c r="D19" s="1">
        <v>70.9</v>
      </c>
      <c r="E19" s="7"/>
      <c r="F19" s="1">
        <v>80.1</v>
      </c>
      <c r="G19" s="1">
        <f t="shared" si="0"/>
        <v>-9.199999999999989</v>
      </c>
      <c r="H19" s="6">
        <v>4005</v>
      </c>
    </row>
    <row r="20" spans="1:8" ht="25.5">
      <c r="A20" s="34" t="s">
        <v>79</v>
      </c>
      <c r="B20" s="57">
        <v>10907</v>
      </c>
      <c r="C20" s="1">
        <v>0</v>
      </c>
      <c r="D20" s="1">
        <v>3.1</v>
      </c>
      <c r="E20" s="7"/>
      <c r="F20" s="1">
        <v>7</v>
      </c>
      <c r="G20" s="1">
        <f t="shared" si="0"/>
        <v>-3.9</v>
      </c>
      <c r="H20" s="6">
        <v>225.8</v>
      </c>
    </row>
    <row r="21" spans="1:8" ht="12.75">
      <c r="A21" s="35" t="s">
        <v>80</v>
      </c>
      <c r="B21" s="58"/>
      <c r="C21" s="3">
        <f>C22+C27+C31+C34+C35</f>
        <v>28949.8</v>
      </c>
      <c r="D21" s="3">
        <f>D22+D27+D29+D31+D34+D35</f>
        <v>21821.100000000002</v>
      </c>
      <c r="E21" s="3">
        <f t="shared" si="1"/>
        <v>75.37565026355969</v>
      </c>
      <c r="F21" s="3">
        <f>SUM(F23,F26,F27,F31,F34,F35,)</f>
        <v>39776.4</v>
      </c>
      <c r="G21" s="3">
        <f t="shared" si="0"/>
        <v>-17955.3</v>
      </c>
      <c r="H21" s="25">
        <v>103.6</v>
      </c>
    </row>
    <row r="22" spans="1:8" s="33" customFormat="1" ht="40.5">
      <c r="A22" s="32" t="s">
        <v>81</v>
      </c>
      <c r="B22" s="56">
        <v>11100</v>
      </c>
      <c r="C22" s="8">
        <f>C23+C26</f>
        <v>7721.3</v>
      </c>
      <c r="D22" s="8">
        <f>D23+D26</f>
        <v>10613.7</v>
      </c>
      <c r="E22" s="8">
        <f t="shared" si="1"/>
        <v>137.46001321021072</v>
      </c>
      <c r="F22" s="8">
        <f>F23+F26</f>
        <v>7850.5</v>
      </c>
      <c r="G22" s="8">
        <f t="shared" si="0"/>
        <v>2763.2000000000007</v>
      </c>
      <c r="H22" s="20">
        <v>76.3</v>
      </c>
    </row>
    <row r="23" spans="1:8" ht="25.5">
      <c r="A23" s="34" t="s">
        <v>82</v>
      </c>
      <c r="B23" s="57">
        <v>11105</v>
      </c>
      <c r="C23" s="1">
        <f>C24+C25</f>
        <v>7596</v>
      </c>
      <c r="D23" s="1">
        <f>D24+D25</f>
        <v>9925.1</v>
      </c>
      <c r="E23" s="9">
        <f t="shared" si="1"/>
        <v>130.6621906266456</v>
      </c>
      <c r="F23" s="1">
        <f>F24+F25</f>
        <v>7730.3</v>
      </c>
      <c r="G23" s="1">
        <f t="shared" si="0"/>
        <v>2194.8</v>
      </c>
      <c r="H23" s="21">
        <v>75.7</v>
      </c>
    </row>
    <row r="24" spans="1:8" s="37" customFormat="1" ht="25.5">
      <c r="A24" s="36" t="s">
        <v>83</v>
      </c>
      <c r="B24" s="59">
        <v>11105</v>
      </c>
      <c r="C24" s="9">
        <v>5896</v>
      </c>
      <c r="D24" s="9">
        <v>8317</v>
      </c>
      <c r="E24" s="9">
        <f t="shared" si="1"/>
        <v>141.061736770692</v>
      </c>
      <c r="F24" s="9">
        <v>5813.1</v>
      </c>
      <c r="G24" s="9">
        <f t="shared" si="0"/>
        <v>2503.8999999999996</v>
      </c>
      <c r="H24" s="22">
        <v>96.9</v>
      </c>
    </row>
    <row r="25" spans="1:8" s="37" customFormat="1" ht="12.75">
      <c r="A25" s="36" t="s">
        <v>84</v>
      </c>
      <c r="B25" s="59">
        <v>11105</v>
      </c>
      <c r="C25" s="9">
        <v>1700</v>
      </c>
      <c r="D25" s="9">
        <v>1608.1</v>
      </c>
      <c r="E25" s="9">
        <f t="shared" si="1"/>
        <v>94.59411764705882</v>
      </c>
      <c r="F25" s="9">
        <v>1917.2</v>
      </c>
      <c r="G25" s="9">
        <f t="shared" si="0"/>
        <v>-309.10000000000014</v>
      </c>
      <c r="H25" s="16">
        <v>45.5</v>
      </c>
    </row>
    <row r="26" spans="1:8" ht="12.75">
      <c r="A26" s="34" t="s">
        <v>85</v>
      </c>
      <c r="B26" s="57"/>
      <c r="C26" s="1">
        <v>125.3</v>
      </c>
      <c r="D26" s="1">
        <v>688.6</v>
      </c>
      <c r="E26" s="9">
        <f t="shared" si="1"/>
        <v>549.561053471668</v>
      </c>
      <c r="F26" s="1">
        <v>120.2</v>
      </c>
      <c r="G26" s="1">
        <f t="shared" si="0"/>
        <v>568.4</v>
      </c>
      <c r="H26" s="6">
        <v>163.1</v>
      </c>
    </row>
    <row r="27" spans="1:8" s="33" customFormat="1" ht="27">
      <c r="A27" s="32" t="s">
        <v>86</v>
      </c>
      <c r="B27" s="56">
        <v>11200</v>
      </c>
      <c r="C27" s="8">
        <f>C28</f>
        <v>3248.2</v>
      </c>
      <c r="D27" s="8">
        <f>D28</f>
        <v>3125.9</v>
      </c>
      <c r="E27" s="8">
        <f t="shared" si="1"/>
        <v>96.2348377562958</v>
      </c>
      <c r="F27" s="8">
        <f>F28</f>
        <v>3049.2</v>
      </c>
      <c r="G27" s="8">
        <f t="shared" si="0"/>
        <v>76.70000000000027</v>
      </c>
      <c r="H27" s="20">
        <v>135.8</v>
      </c>
    </row>
    <row r="28" spans="1:8" ht="25.5">
      <c r="A28" s="34" t="s">
        <v>87</v>
      </c>
      <c r="B28" s="57">
        <v>11201</v>
      </c>
      <c r="C28" s="1">
        <v>3248.2</v>
      </c>
      <c r="D28" s="1">
        <v>3125.9</v>
      </c>
      <c r="E28" s="1">
        <f t="shared" si="1"/>
        <v>96.2348377562958</v>
      </c>
      <c r="F28" s="1">
        <v>3049.2</v>
      </c>
      <c r="G28" s="1">
        <f t="shared" si="0"/>
        <v>76.70000000000027</v>
      </c>
      <c r="H28" s="21">
        <v>135.8</v>
      </c>
    </row>
    <row r="29" spans="1:8" ht="27">
      <c r="A29" s="32" t="s">
        <v>133</v>
      </c>
      <c r="B29" s="56">
        <v>11300</v>
      </c>
      <c r="C29" s="1"/>
      <c r="D29" s="7">
        <f>D30</f>
        <v>4.2</v>
      </c>
      <c r="E29" s="1"/>
      <c r="F29" s="1"/>
      <c r="G29" s="1">
        <v>4.2</v>
      </c>
      <c r="H29" s="21"/>
    </row>
    <row r="30" spans="1:8" ht="25.5">
      <c r="A30" s="34" t="s">
        <v>134</v>
      </c>
      <c r="B30" s="57">
        <v>11302</v>
      </c>
      <c r="C30" s="1"/>
      <c r="D30" s="1">
        <v>4.2</v>
      </c>
      <c r="E30" s="1"/>
      <c r="F30" s="1"/>
      <c r="G30" s="1">
        <v>4.2</v>
      </c>
      <c r="H30" s="21"/>
    </row>
    <row r="31" spans="1:8" s="33" customFormat="1" ht="27">
      <c r="A31" s="32" t="s">
        <v>88</v>
      </c>
      <c r="B31" s="56">
        <v>11400</v>
      </c>
      <c r="C31" s="8">
        <f>C32+C33</f>
        <v>13050.3</v>
      </c>
      <c r="D31" s="8">
        <f>D32+D33</f>
        <v>5216.1</v>
      </c>
      <c r="E31" s="8">
        <f t="shared" si="1"/>
        <v>39.96919611043425</v>
      </c>
      <c r="F31" s="8">
        <f>F32+F33</f>
        <v>24859.800000000003</v>
      </c>
      <c r="G31" s="8">
        <f t="shared" si="0"/>
        <v>-19643.700000000004</v>
      </c>
      <c r="H31" s="20">
        <v>108</v>
      </c>
    </row>
    <row r="32" spans="1:8" ht="25.5">
      <c r="A32" s="34" t="s">
        <v>89</v>
      </c>
      <c r="B32" s="57">
        <v>11402</v>
      </c>
      <c r="C32" s="1">
        <v>6000</v>
      </c>
      <c r="D32" s="1">
        <v>1152</v>
      </c>
      <c r="E32" s="1">
        <f t="shared" si="1"/>
        <v>19.2</v>
      </c>
      <c r="F32" s="1">
        <v>19036.2</v>
      </c>
      <c r="G32" s="1">
        <f t="shared" si="0"/>
        <v>-17884.2</v>
      </c>
      <c r="H32" s="21">
        <v>102.6</v>
      </c>
    </row>
    <row r="33" spans="1:8" ht="25.5">
      <c r="A33" s="34" t="s">
        <v>90</v>
      </c>
      <c r="B33" s="57">
        <v>11406</v>
      </c>
      <c r="C33" s="1">
        <v>7050.3</v>
      </c>
      <c r="D33" s="1">
        <v>4064.1</v>
      </c>
      <c r="E33" s="1">
        <f t="shared" si="1"/>
        <v>57.6443555593379</v>
      </c>
      <c r="F33" s="1">
        <v>5823.6</v>
      </c>
      <c r="G33" s="1">
        <f t="shared" si="0"/>
        <v>-1759.5000000000005</v>
      </c>
      <c r="H33" s="21">
        <v>130.4</v>
      </c>
    </row>
    <row r="34" spans="1:8" s="33" customFormat="1" ht="27">
      <c r="A34" s="32" t="s">
        <v>91</v>
      </c>
      <c r="B34" s="56">
        <v>11600</v>
      </c>
      <c r="C34" s="8">
        <v>4930</v>
      </c>
      <c r="D34" s="8">
        <v>2798.4</v>
      </c>
      <c r="E34" s="8">
        <f t="shared" si="1"/>
        <v>56.76267748478702</v>
      </c>
      <c r="F34" s="8">
        <v>4004.6</v>
      </c>
      <c r="G34" s="8">
        <f t="shared" si="0"/>
        <v>-1206.1999999999998</v>
      </c>
      <c r="H34" s="20">
        <v>141.5</v>
      </c>
    </row>
    <row r="35" spans="1:8" s="33" customFormat="1" ht="27">
      <c r="A35" s="32" t="s">
        <v>92</v>
      </c>
      <c r="B35" s="56">
        <v>11700</v>
      </c>
      <c r="C35" s="8">
        <v>0</v>
      </c>
      <c r="D35" s="8">
        <v>62.8</v>
      </c>
      <c r="E35" s="7"/>
      <c r="F35" s="8">
        <v>12.3</v>
      </c>
      <c r="G35" s="8">
        <f t="shared" si="0"/>
        <v>50.5</v>
      </c>
      <c r="H35" s="20"/>
    </row>
    <row r="36" spans="1:8" s="29" customFormat="1" ht="12.75">
      <c r="A36" s="28" t="s">
        <v>94</v>
      </c>
      <c r="B36" s="54">
        <v>20000</v>
      </c>
      <c r="C36" s="10">
        <f>C37+C39+C38</f>
        <v>303528</v>
      </c>
      <c r="D36" s="10">
        <f>D37+D39+D38</f>
        <v>302965.4</v>
      </c>
      <c r="E36" s="10">
        <f t="shared" si="1"/>
        <v>99.81464642471207</v>
      </c>
      <c r="F36" s="10">
        <f>F37+F39</f>
        <v>536280.8999999999</v>
      </c>
      <c r="G36" s="10">
        <f t="shared" si="0"/>
        <v>-233315.49999999988</v>
      </c>
      <c r="H36" s="23">
        <v>99.6</v>
      </c>
    </row>
    <row r="37" spans="1:8" ht="25.5">
      <c r="A37" s="34" t="s">
        <v>97</v>
      </c>
      <c r="B37" s="57">
        <v>20200</v>
      </c>
      <c r="C37" s="1">
        <v>304780.6</v>
      </c>
      <c r="D37" s="1">
        <v>304218</v>
      </c>
      <c r="E37" s="1">
        <f t="shared" si="1"/>
        <v>99.81540819855333</v>
      </c>
      <c r="F37" s="1">
        <v>537841.2</v>
      </c>
      <c r="G37" s="1">
        <f t="shared" si="0"/>
        <v>-233623.19999999995</v>
      </c>
      <c r="H37" s="21">
        <v>99.6</v>
      </c>
    </row>
    <row r="38" spans="1:8" ht="12.75">
      <c r="A38" s="34" t="s">
        <v>127</v>
      </c>
      <c r="B38" s="57">
        <v>20700</v>
      </c>
      <c r="C38" s="1">
        <v>565</v>
      </c>
      <c r="D38" s="1">
        <v>565</v>
      </c>
      <c r="E38" s="1">
        <v>100</v>
      </c>
      <c r="F38" s="1"/>
      <c r="G38" s="1"/>
      <c r="H38" s="21"/>
    </row>
    <row r="39" spans="1:8" ht="12.75">
      <c r="A39" s="34" t="s">
        <v>93</v>
      </c>
      <c r="B39" s="57">
        <v>21900</v>
      </c>
      <c r="C39" s="1">
        <v>-1817.6</v>
      </c>
      <c r="D39" s="1">
        <v>-1817.6</v>
      </c>
      <c r="E39" s="7"/>
      <c r="F39" s="1">
        <v>-1560.3</v>
      </c>
      <c r="G39" s="1">
        <f t="shared" si="0"/>
        <v>-257.29999999999995</v>
      </c>
      <c r="H39" s="21">
        <v>100</v>
      </c>
    </row>
    <row r="40" spans="1:8" s="39" customFormat="1" ht="12.75">
      <c r="A40" s="38" t="s">
        <v>95</v>
      </c>
      <c r="B40" s="60">
        <v>85000</v>
      </c>
      <c r="C40" s="4">
        <f>C3+C36</f>
        <v>484080.19999999995</v>
      </c>
      <c r="D40" s="4">
        <f>D3+D36</f>
        <v>480724.4</v>
      </c>
      <c r="E40" s="4">
        <f t="shared" si="1"/>
        <v>99.30676776286245</v>
      </c>
      <c r="F40" s="4">
        <f>F3+F36</f>
        <v>718043.4999999999</v>
      </c>
      <c r="G40" s="4">
        <f t="shared" si="0"/>
        <v>-237319.09999999986</v>
      </c>
      <c r="H40" s="17">
        <v>99.5</v>
      </c>
    </row>
    <row r="41" spans="1:8" ht="12.75">
      <c r="A41" s="40" t="s">
        <v>2</v>
      </c>
      <c r="B41" s="61"/>
      <c r="C41" s="41"/>
      <c r="D41" s="41"/>
      <c r="E41" s="41"/>
      <c r="F41" s="1"/>
      <c r="G41" s="1"/>
      <c r="H41" s="6"/>
    </row>
    <row r="42" spans="1:8" ht="12.75">
      <c r="A42" s="42" t="s">
        <v>3</v>
      </c>
      <c r="B42" s="62" t="s">
        <v>4</v>
      </c>
      <c r="C42" s="43">
        <f>C43+C44+C45+C46+C47+C48+C49</f>
        <v>44223.3</v>
      </c>
      <c r="D42" s="43">
        <f>D43+D44+D46+D47+D48+D49+D45</f>
        <v>43457.2</v>
      </c>
      <c r="E42" s="43">
        <f aca="true" t="shared" si="2" ref="E42:E87">D42/C42*100</f>
        <v>98.26765528578825</v>
      </c>
      <c r="F42" s="44">
        <f>F43+F44+F46+F47+F48+F49+F45</f>
        <v>45235.6</v>
      </c>
      <c r="G42" s="43">
        <f>D42-F42</f>
        <v>-1778.4000000000015</v>
      </c>
      <c r="H42" s="19">
        <v>96.9</v>
      </c>
    </row>
    <row r="43" spans="1:8" ht="51">
      <c r="A43" s="45" t="s">
        <v>5</v>
      </c>
      <c r="B43" s="63" t="s">
        <v>6</v>
      </c>
      <c r="C43" s="2">
        <v>3447.1</v>
      </c>
      <c r="D43" s="2">
        <v>3350.7</v>
      </c>
      <c r="E43" s="2">
        <f t="shared" si="2"/>
        <v>97.20344637521394</v>
      </c>
      <c r="F43" s="5">
        <v>3605.2</v>
      </c>
      <c r="G43" s="2">
        <f aca="true" t="shared" si="3" ref="G43:G87">D43-F43</f>
        <v>-254.5</v>
      </c>
      <c r="H43" s="6">
        <v>90.5</v>
      </c>
    </row>
    <row r="44" spans="1:8" ht="51">
      <c r="A44" s="45" t="s">
        <v>7</v>
      </c>
      <c r="B44" s="63" t="s">
        <v>8</v>
      </c>
      <c r="C44" s="2">
        <v>22000.6</v>
      </c>
      <c r="D44" s="2">
        <v>21837.1</v>
      </c>
      <c r="E44" s="2">
        <f t="shared" si="2"/>
        <v>99.25683844986047</v>
      </c>
      <c r="F44" s="5">
        <v>22027.6</v>
      </c>
      <c r="G44" s="2">
        <f t="shared" si="3"/>
        <v>-190.5</v>
      </c>
      <c r="H44" s="6">
        <v>98.2</v>
      </c>
    </row>
    <row r="45" spans="1:8" ht="12.75">
      <c r="A45" s="45" t="s">
        <v>9</v>
      </c>
      <c r="B45" s="63" t="s">
        <v>128</v>
      </c>
      <c r="C45" s="2">
        <v>32.3</v>
      </c>
      <c r="D45" s="2">
        <v>21.7</v>
      </c>
      <c r="E45" s="2">
        <f t="shared" si="2"/>
        <v>67.18266253869969</v>
      </c>
      <c r="F45" s="5">
        <v>0</v>
      </c>
      <c r="G45" s="2">
        <f t="shared" si="3"/>
        <v>21.7</v>
      </c>
      <c r="H45" s="6">
        <v>0</v>
      </c>
    </row>
    <row r="46" spans="1:8" ht="38.25">
      <c r="A46" s="45" t="s">
        <v>10</v>
      </c>
      <c r="B46" s="63" t="s">
        <v>11</v>
      </c>
      <c r="C46" s="2">
        <v>7653.6</v>
      </c>
      <c r="D46" s="2">
        <v>7599.5</v>
      </c>
      <c r="E46" s="2">
        <f t="shared" si="2"/>
        <v>99.29314309605937</v>
      </c>
      <c r="F46" s="5">
        <v>6170.7</v>
      </c>
      <c r="G46" s="2">
        <f t="shared" si="3"/>
        <v>1428.8000000000002</v>
      </c>
      <c r="H46" s="6">
        <v>99.8</v>
      </c>
    </row>
    <row r="47" spans="1:8" ht="12.75">
      <c r="A47" s="45" t="s">
        <v>12</v>
      </c>
      <c r="B47" s="63" t="s">
        <v>13</v>
      </c>
      <c r="C47" s="2">
        <v>0</v>
      </c>
      <c r="D47" s="2">
        <v>0</v>
      </c>
      <c r="E47" s="2">
        <v>0</v>
      </c>
      <c r="F47" s="5">
        <v>2206.5</v>
      </c>
      <c r="G47" s="2">
        <f t="shared" si="3"/>
        <v>-2206.5</v>
      </c>
      <c r="H47" s="6">
        <v>100</v>
      </c>
    </row>
    <row r="48" spans="1:8" ht="12.75">
      <c r="A48" s="45" t="s">
        <v>14</v>
      </c>
      <c r="B48" s="64" t="s">
        <v>60</v>
      </c>
      <c r="C48" s="2">
        <v>284.5</v>
      </c>
      <c r="D48" s="2">
        <v>0</v>
      </c>
      <c r="E48" s="2">
        <f t="shared" si="2"/>
        <v>0</v>
      </c>
      <c r="F48" s="5">
        <v>0</v>
      </c>
      <c r="G48" s="2">
        <f t="shared" si="3"/>
        <v>0</v>
      </c>
      <c r="H48" s="6">
        <v>0</v>
      </c>
    </row>
    <row r="49" spans="1:8" ht="12.75">
      <c r="A49" s="45" t="s">
        <v>15</v>
      </c>
      <c r="B49" s="64" t="s">
        <v>101</v>
      </c>
      <c r="C49" s="2">
        <v>10805.2</v>
      </c>
      <c r="D49" s="2">
        <v>10648.2</v>
      </c>
      <c r="E49" s="2">
        <f t="shared" si="2"/>
        <v>98.54699589086736</v>
      </c>
      <c r="F49" s="5">
        <v>11225.6</v>
      </c>
      <c r="G49" s="2">
        <f t="shared" si="3"/>
        <v>-577.3999999999996</v>
      </c>
      <c r="H49" s="6">
        <v>94.6</v>
      </c>
    </row>
    <row r="50" spans="1:8" ht="12.75">
      <c r="A50" s="42" t="s">
        <v>102</v>
      </c>
      <c r="B50" s="65" t="s">
        <v>103</v>
      </c>
      <c r="C50" s="43">
        <f>C51</f>
        <v>120.2</v>
      </c>
      <c r="D50" s="43">
        <f>D51</f>
        <v>120.2</v>
      </c>
      <c r="E50" s="43">
        <f t="shared" si="2"/>
        <v>100</v>
      </c>
      <c r="F50" s="12">
        <v>0</v>
      </c>
      <c r="G50" s="43">
        <f t="shared" si="3"/>
        <v>120.2</v>
      </c>
      <c r="H50" s="19">
        <v>0</v>
      </c>
    </row>
    <row r="51" spans="1:8" ht="12.75">
      <c r="A51" s="45" t="s">
        <v>104</v>
      </c>
      <c r="B51" s="64" t="s">
        <v>105</v>
      </c>
      <c r="C51" s="2">
        <v>120.2</v>
      </c>
      <c r="D51" s="2">
        <v>120.2</v>
      </c>
      <c r="E51" s="2">
        <f t="shared" si="2"/>
        <v>100</v>
      </c>
      <c r="F51" s="5">
        <v>0</v>
      </c>
      <c r="G51" s="2">
        <f t="shared" si="3"/>
        <v>120.2</v>
      </c>
      <c r="H51" s="6">
        <v>0</v>
      </c>
    </row>
    <row r="52" spans="1:8" ht="25.5">
      <c r="A52" s="42" t="s">
        <v>16</v>
      </c>
      <c r="B52" s="62" t="s">
        <v>17</v>
      </c>
      <c r="C52" s="43">
        <f>C53</f>
        <v>835.1</v>
      </c>
      <c r="D52" s="43">
        <f>D53</f>
        <v>835.1</v>
      </c>
      <c r="E52" s="43">
        <f t="shared" si="2"/>
        <v>100</v>
      </c>
      <c r="F52" s="44">
        <f>F53</f>
        <v>0</v>
      </c>
      <c r="G52" s="43">
        <f t="shared" si="3"/>
        <v>835.1</v>
      </c>
      <c r="H52" s="19">
        <v>0</v>
      </c>
    </row>
    <row r="53" spans="1:8" ht="38.25">
      <c r="A53" s="45" t="s">
        <v>106</v>
      </c>
      <c r="B53" s="64" t="s">
        <v>18</v>
      </c>
      <c r="C53" s="2">
        <v>835.1</v>
      </c>
      <c r="D53" s="2">
        <v>835.1</v>
      </c>
      <c r="E53" s="2">
        <f t="shared" si="2"/>
        <v>100</v>
      </c>
      <c r="F53" s="5">
        <v>0</v>
      </c>
      <c r="G53" s="2">
        <f t="shared" si="3"/>
        <v>835.1</v>
      </c>
      <c r="H53" s="6">
        <v>0</v>
      </c>
    </row>
    <row r="54" spans="1:8" ht="12.75">
      <c r="A54" s="42" t="s">
        <v>19</v>
      </c>
      <c r="B54" s="62" t="s">
        <v>20</v>
      </c>
      <c r="C54" s="43">
        <f>C55+C56+C57+C60+C58</f>
        <v>27295.8</v>
      </c>
      <c r="D54" s="43">
        <f>D55+D56+D57+D60+D58</f>
        <v>26959.8</v>
      </c>
      <c r="E54" s="43">
        <f t="shared" si="2"/>
        <v>98.76904139098322</v>
      </c>
      <c r="F54" s="44">
        <f>F55+F56+F57+F60+F58+F59</f>
        <v>14755.1</v>
      </c>
      <c r="G54" s="43">
        <f t="shared" si="3"/>
        <v>12204.699999999999</v>
      </c>
      <c r="H54" s="19">
        <v>100</v>
      </c>
    </row>
    <row r="55" spans="1:8" ht="12.75">
      <c r="A55" s="45" t="s">
        <v>21</v>
      </c>
      <c r="B55" s="63" t="s">
        <v>22</v>
      </c>
      <c r="C55" s="2">
        <v>3778</v>
      </c>
      <c r="D55" s="2">
        <v>3777.9</v>
      </c>
      <c r="E55" s="2">
        <f t="shared" si="2"/>
        <v>99.99735309687667</v>
      </c>
      <c r="F55" s="5">
        <v>3684.5</v>
      </c>
      <c r="G55" s="2">
        <f t="shared" si="3"/>
        <v>93.40000000000009</v>
      </c>
      <c r="H55" s="6">
        <v>100</v>
      </c>
    </row>
    <row r="56" spans="1:8" ht="12.75">
      <c r="A56" s="45" t="s">
        <v>23</v>
      </c>
      <c r="B56" s="63" t="s">
        <v>24</v>
      </c>
      <c r="C56" s="2">
        <v>12339.1</v>
      </c>
      <c r="D56" s="2">
        <v>12339.1</v>
      </c>
      <c r="E56" s="2">
        <f t="shared" si="2"/>
        <v>100</v>
      </c>
      <c r="F56" s="46">
        <v>388.4</v>
      </c>
      <c r="G56" s="2">
        <f t="shared" si="3"/>
        <v>11950.7</v>
      </c>
      <c r="H56" s="6">
        <v>100</v>
      </c>
    </row>
    <row r="57" spans="1:8" ht="12.75">
      <c r="A57" s="45" t="s">
        <v>25</v>
      </c>
      <c r="B57" s="63" t="s">
        <v>26</v>
      </c>
      <c r="C57" s="2">
        <v>10342</v>
      </c>
      <c r="D57" s="2">
        <v>10206.6</v>
      </c>
      <c r="E57" s="2">
        <f t="shared" si="2"/>
        <v>98.69077547863083</v>
      </c>
      <c r="F57" s="5">
        <v>9880.9</v>
      </c>
      <c r="G57" s="2">
        <f t="shared" si="3"/>
        <v>325.7000000000007</v>
      </c>
      <c r="H57" s="6">
        <v>100</v>
      </c>
    </row>
    <row r="58" spans="1:8" ht="12.75">
      <c r="A58" s="45" t="s">
        <v>62</v>
      </c>
      <c r="B58" s="64" t="s">
        <v>63</v>
      </c>
      <c r="C58" s="2">
        <v>300</v>
      </c>
      <c r="D58" s="2">
        <v>99.5</v>
      </c>
      <c r="E58" s="2">
        <f t="shared" si="2"/>
        <v>33.166666666666664</v>
      </c>
      <c r="F58" s="5">
        <v>300</v>
      </c>
      <c r="G58" s="2">
        <f t="shared" si="3"/>
        <v>-200.5</v>
      </c>
      <c r="H58" s="6">
        <v>100</v>
      </c>
    </row>
    <row r="59" spans="1:8" ht="12.75">
      <c r="A59" s="45" t="s">
        <v>137</v>
      </c>
      <c r="B59" s="64">
        <v>410</v>
      </c>
      <c r="C59" s="2"/>
      <c r="D59" s="2"/>
      <c r="E59" s="2"/>
      <c r="F59" s="5">
        <v>27.2</v>
      </c>
      <c r="G59" s="2"/>
      <c r="H59" s="6">
        <v>100</v>
      </c>
    </row>
    <row r="60" spans="1:8" ht="12.75">
      <c r="A60" s="45" t="s">
        <v>27</v>
      </c>
      <c r="B60" s="63" t="s">
        <v>28</v>
      </c>
      <c r="C60" s="2">
        <v>536.7</v>
      </c>
      <c r="D60" s="2">
        <v>536.7</v>
      </c>
      <c r="E60" s="2">
        <f t="shared" si="2"/>
        <v>100</v>
      </c>
      <c r="F60" s="5">
        <v>474.1</v>
      </c>
      <c r="G60" s="2">
        <f t="shared" si="3"/>
        <v>62.60000000000002</v>
      </c>
      <c r="H60" s="6">
        <v>100</v>
      </c>
    </row>
    <row r="61" spans="1:8" ht="12.75">
      <c r="A61" s="42" t="s">
        <v>29</v>
      </c>
      <c r="B61" s="62" t="s">
        <v>30</v>
      </c>
      <c r="C61" s="43">
        <f>C62+C63</f>
        <v>1739.8999999999999</v>
      </c>
      <c r="D61" s="43">
        <f>D62+D63</f>
        <v>1694.1</v>
      </c>
      <c r="E61" s="43">
        <f t="shared" si="2"/>
        <v>97.36766480832232</v>
      </c>
      <c r="F61" s="44">
        <f>F62+F63</f>
        <v>1068.6</v>
      </c>
      <c r="G61" s="43">
        <f t="shared" si="3"/>
        <v>625.5</v>
      </c>
      <c r="H61" s="19">
        <v>97.6</v>
      </c>
    </row>
    <row r="62" spans="1:8" ht="12.75">
      <c r="A62" s="45" t="s">
        <v>31</v>
      </c>
      <c r="B62" s="63" t="s">
        <v>32</v>
      </c>
      <c r="C62" s="2">
        <v>1507.3</v>
      </c>
      <c r="D62" s="2">
        <v>1461.5</v>
      </c>
      <c r="E62" s="2">
        <f t="shared" si="2"/>
        <v>96.96145425595437</v>
      </c>
      <c r="F62" s="5">
        <v>780.4</v>
      </c>
      <c r="G62" s="2">
        <f t="shared" si="3"/>
        <v>681.1</v>
      </c>
      <c r="H62" s="6">
        <v>96.8</v>
      </c>
    </row>
    <row r="63" spans="1:8" ht="12.75">
      <c r="A63" s="45" t="s">
        <v>64</v>
      </c>
      <c r="B63" s="63" t="s">
        <v>65</v>
      </c>
      <c r="C63" s="2">
        <v>232.6</v>
      </c>
      <c r="D63" s="2">
        <v>232.6</v>
      </c>
      <c r="E63" s="2">
        <f t="shared" si="2"/>
        <v>100</v>
      </c>
      <c r="F63" s="46">
        <v>288.2</v>
      </c>
      <c r="G63" s="2">
        <f t="shared" si="3"/>
        <v>-55.599999999999994</v>
      </c>
      <c r="H63" s="6">
        <v>99.7</v>
      </c>
    </row>
    <row r="64" spans="1:8" ht="12.75">
      <c r="A64" s="42" t="s">
        <v>33</v>
      </c>
      <c r="B64" s="62" t="s">
        <v>34</v>
      </c>
      <c r="C64" s="43">
        <f>C65+C66+C68+C69+C67</f>
        <v>356423.4</v>
      </c>
      <c r="D64" s="43">
        <f>D65+D66+D68+D69+D67</f>
        <v>350582.69999999995</v>
      </c>
      <c r="E64" s="43">
        <f t="shared" si="2"/>
        <v>98.36130287742048</v>
      </c>
      <c r="F64" s="44">
        <f>F65+F66+F68+F69+F67</f>
        <v>518505.2</v>
      </c>
      <c r="G64" s="43">
        <f t="shared" si="3"/>
        <v>-167922.50000000006</v>
      </c>
      <c r="H64" s="19">
        <v>93.9</v>
      </c>
    </row>
    <row r="65" spans="1:8" ht="12.75">
      <c r="A65" s="45" t="s">
        <v>35</v>
      </c>
      <c r="B65" s="63" t="s">
        <v>36</v>
      </c>
      <c r="C65" s="2">
        <v>65272.4</v>
      </c>
      <c r="D65" s="2">
        <v>64431.8</v>
      </c>
      <c r="E65" s="2">
        <f t="shared" si="2"/>
        <v>98.71216624484468</v>
      </c>
      <c r="F65" s="5">
        <v>55149</v>
      </c>
      <c r="G65" s="2">
        <f t="shared" si="3"/>
        <v>9282.800000000003</v>
      </c>
      <c r="H65" s="6">
        <v>98.3</v>
      </c>
    </row>
    <row r="66" spans="1:8" ht="12.75">
      <c r="A66" s="45" t="s">
        <v>37</v>
      </c>
      <c r="B66" s="63" t="s">
        <v>38</v>
      </c>
      <c r="C66" s="2">
        <v>271118.9</v>
      </c>
      <c r="D66" s="2">
        <v>266418.3</v>
      </c>
      <c r="E66" s="2">
        <f t="shared" si="2"/>
        <v>98.26622194173846</v>
      </c>
      <c r="F66" s="46">
        <v>443733.7</v>
      </c>
      <c r="G66" s="2">
        <f t="shared" si="3"/>
        <v>-177315.40000000002</v>
      </c>
      <c r="H66" s="6">
        <v>93.2</v>
      </c>
    </row>
    <row r="67" spans="1:8" ht="25.5">
      <c r="A67" s="45" t="s">
        <v>107</v>
      </c>
      <c r="B67" s="63" t="s">
        <v>108</v>
      </c>
      <c r="C67" s="2">
        <v>107.1</v>
      </c>
      <c r="D67" s="2">
        <v>107.1</v>
      </c>
      <c r="E67" s="2">
        <f t="shared" si="2"/>
        <v>100</v>
      </c>
      <c r="F67" s="5">
        <v>105</v>
      </c>
      <c r="G67" s="2">
        <f t="shared" si="3"/>
        <v>2.0999999999999943</v>
      </c>
      <c r="H67" s="6">
        <v>100</v>
      </c>
    </row>
    <row r="68" spans="1:8" ht="12.75">
      <c r="A68" s="45" t="s">
        <v>39</v>
      </c>
      <c r="B68" s="63" t="s">
        <v>40</v>
      </c>
      <c r="C68" s="2">
        <v>5513.2</v>
      </c>
      <c r="D68" s="2">
        <v>5279.9</v>
      </c>
      <c r="E68" s="2">
        <f t="shared" si="2"/>
        <v>95.76833780744394</v>
      </c>
      <c r="F68" s="5">
        <v>5047</v>
      </c>
      <c r="G68" s="2">
        <f t="shared" si="3"/>
        <v>232.89999999999964</v>
      </c>
      <c r="H68" s="6">
        <v>94.3</v>
      </c>
    </row>
    <row r="69" spans="1:8" ht="12.75">
      <c r="A69" s="45" t="s">
        <v>41</v>
      </c>
      <c r="B69" s="64" t="s">
        <v>42</v>
      </c>
      <c r="C69" s="2">
        <v>14411.8</v>
      </c>
      <c r="D69" s="2">
        <v>14345.6</v>
      </c>
      <c r="E69" s="2">
        <f t="shared" si="2"/>
        <v>99.54065418615302</v>
      </c>
      <c r="F69" s="5">
        <v>14470.5</v>
      </c>
      <c r="G69" s="2">
        <f t="shared" si="3"/>
        <v>-124.89999999999964</v>
      </c>
      <c r="H69" s="6">
        <v>98.6</v>
      </c>
    </row>
    <row r="70" spans="1:8" ht="12.75">
      <c r="A70" s="42" t="s">
        <v>109</v>
      </c>
      <c r="B70" s="62" t="s">
        <v>43</v>
      </c>
      <c r="C70" s="43">
        <f>C71+C72</f>
        <v>38747.7</v>
      </c>
      <c r="D70" s="43">
        <f>D71+D72</f>
        <v>37220.9</v>
      </c>
      <c r="E70" s="43">
        <f t="shared" si="2"/>
        <v>96.05963708813685</v>
      </c>
      <c r="F70" s="44">
        <f>F71+F72</f>
        <v>56836.200000000004</v>
      </c>
      <c r="G70" s="43">
        <f t="shared" si="3"/>
        <v>-19615.300000000003</v>
      </c>
      <c r="H70" s="19">
        <v>98.7</v>
      </c>
    </row>
    <row r="71" spans="1:8" ht="12.75">
      <c r="A71" s="45" t="s">
        <v>44</v>
      </c>
      <c r="B71" s="63" t="s">
        <v>45</v>
      </c>
      <c r="C71" s="2">
        <v>37516.6</v>
      </c>
      <c r="D71" s="2">
        <v>36003.8</v>
      </c>
      <c r="E71" s="2">
        <f t="shared" si="2"/>
        <v>95.96765165286834</v>
      </c>
      <c r="F71" s="5">
        <v>55638.9</v>
      </c>
      <c r="G71" s="2">
        <f t="shared" si="3"/>
        <v>-19635.1</v>
      </c>
      <c r="H71" s="6">
        <v>98.8</v>
      </c>
    </row>
    <row r="72" spans="1:8" ht="25.5">
      <c r="A72" s="45" t="s">
        <v>110</v>
      </c>
      <c r="B72" s="64" t="s">
        <v>47</v>
      </c>
      <c r="C72" s="2">
        <v>1231.1</v>
      </c>
      <c r="D72" s="2">
        <v>1217.1</v>
      </c>
      <c r="E72" s="2">
        <f t="shared" si="2"/>
        <v>98.86280562098936</v>
      </c>
      <c r="F72" s="46">
        <v>1197.3</v>
      </c>
      <c r="G72" s="2">
        <f t="shared" si="3"/>
        <v>19.799999999999955</v>
      </c>
      <c r="H72" s="6">
        <v>97.3</v>
      </c>
    </row>
    <row r="73" spans="1:8" ht="12.75">
      <c r="A73" s="42" t="s">
        <v>48</v>
      </c>
      <c r="B73" s="62" t="s">
        <v>49</v>
      </c>
      <c r="C73" s="43">
        <f>C74+C75+C76+C77</f>
        <v>27430</v>
      </c>
      <c r="D73" s="43">
        <f>D74+D75+D76+D77</f>
        <v>24774.8</v>
      </c>
      <c r="E73" s="43">
        <f t="shared" si="2"/>
        <v>90.32008749544295</v>
      </c>
      <c r="F73" s="44">
        <f>F74+F75+F76+F77</f>
        <v>25212.699999999997</v>
      </c>
      <c r="G73" s="43">
        <f t="shared" si="3"/>
        <v>-437.8999999999978</v>
      </c>
      <c r="H73" s="19">
        <v>88.7</v>
      </c>
    </row>
    <row r="74" spans="1:8" ht="12.75">
      <c r="A74" s="45" t="s">
        <v>50</v>
      </c>
      <c r="B74" s="63">
        <v>1001</v>
      </c>
      <c r="C74" s="2">
        <v>1694.8</v>
      </c>
      <c r="D74" s="2">
        <v>1668</v>
      </c>
      <c r="E74" s="2">
        <f t="shared" si="2"/>
        <v>98.41869247108804</v>
      </c>
      <c r="F74" s="5">
        <v>1511.4</v>
      </c>
      <c r="G74" s="2">
        <f t="shared" si="3"/>
        <v>156.5999999999999</v>
      </c>
      <c r="H74" s="6">
        <v>99.9</v>
      </c>
    </row>
    <row r="75" spans="1:8" ht="12.75">
      <c r="A75" s="45" t="s">
        <v>51</v>
      </c>
      <c r="B75" s="63" t="s">
        <v>52</v>
      </c>
      <c r="C75" s="2">
        <v>11219.6</v>
      </c>
      <c r="D75" s="2">
        <v>8858.7</v>
      </c>
      <c r="E75" s="2">
        <f t="shared" si="2"/>
        <v>78.95736033370174</v>
      </c>
      <c r="F75" s="46">
        <v>9159.3</v>
      </c>
      <c r="G75" s="2">
        <f t="shared" si="3"/>
        <v>-300.59999999999854</v>
      </c>
      <c r="H75" s="6">
        <v>76.3</v>
      </c>
    </row>
    <row r="76" spans="1:8" ht="12.75">
      <c r="A76" s="45" t="s">
        <v>53</v>
      </c>
      <c r="B76" s="63" t="s">
        <v>54</v>
      </c>
      <c r="C76" s="2">
        <v>14240.5</v>
      </c>
      <c r="D76" s="2">
        <v>13973</v>
      </c>
      <c r="E76" s="2">
        <f t="shared" si="2"/>
        <v>98.12155472069098</v>
      </c>
      <c r="F76" s="5">
        <v>14265.5</v>
      </c>
      <c r="G76" s="2">
        <f t="shared" si="3"/>
        <v>-292.5</v>
      </c>
      <c r="H76" s="6">
        <v>97.4</v>
      </c>
    </row>
    <row r="77" spans="1:8" ht="12.75">
      <c r="A77" s="45" t="s">
        <v>55</v>
      </c>
      <c r="B77" s="63">
        <v>1006</v>
      </c>
      <c r="C77" s="2">
        <v>275.1</v>
      </c>
      <c r="D77" s="2">
        <v>275.1</v>
      </c>
      <c r="E77" s="2">
        <f t="shared" si="2"/>
        <v>100</v>
      </c>
      <c r="F77" s="5">
        <v>276.5</v>
      </c>
      <c r="G77" s="2">
        <f t="shared" si="3"/>
        <v>-1.3999999999999773</v>
      </c>
      <c r="H77" s="6">
        <v>100</v>
      </c>
    </row>
    <row r="78" spans="1:8" ht="12.75">
      <c r="A78" s="42" t="s">
        <v>111</v>
      </c>
      <c r="B78" s="65" t="s">
        <v>56</v>
      </c>
      <c r="C78" s="43">
        <f>C79</f>
        <v>9507.9</v>
      </c>
      <c r="D78" s="43">
        <f>D79</f>
        <v>8659.5</v>
      </c>
      <c r="E78" s="43">
        <f t="shared" si="2"/>
        <v>91.07689395134572</v>
      </c>
      <c r="F78" s="44">
        <f>F79</f>
        <v>41309.6</v>
      </c>
      <c r="G78" s="43">
        <f t="shared" si="3"/>
        <v>-32650.1</v>
      </c>
      <c r="H78" s="19">
        <v>98.2</v>
      </c>
    </row>
    <row r="79" spans="1:8" ht="12.75">
      <c r="A79" s="45" t="s">
        <v>112</v>
      </c>
      <c r="B79" s="64" t="s">
        <v>57</v>
      </c>
      <c r="C79" s="2">
        <v>9507.9</v>
      </c>
      <c r="D79" s="2">
        <v>8659.5</v>
      </c>
      <c r="E79" s="2">
        <f t="shared" si="2"/>
        <v>91.07689395134572</v>
      </c>
      <c r="F79" s="5">
        <v>41309.6</v>
      </c>
      <c r="G79" s="2">
        <f t="shared" si="3"/>
        <v>-32650.1</v>
      </c>
      <c r="H79" s="6">
        <v>98.2</v>
      </c>
    </row>
    <row r="80" spans="1:8" ht="12.75">
      <c r="A80" s="42" t="s">
        <v>113</v>
      </c>
      <c r="B80" s="65" t="s">
        <v>114</v>
      </c>
      <c r="C80" s="43">
        <f>C81</f>
        <v>1354.2</v>
      </c>
      <c r="D80" s="43">
        <f>D81</f>
        <v>1222.4</v>
      </c>
      <c r="E80" s="43">
        <f t="shared" si="2"/>
        <v>90.2673164968247</v>
      </c>
      <c r="F80" s="44">
        <f>F81</f>
        <v>1883.4</v>
      </c>
      <c r="G80" s="43">
        <f t="shared" si="3"/>
        <v>-661</v>
      </c>
      <c r="H80" s="19">
        <v>100</v>
      </c>
    </row>
    <row r="81" spans="1:8" ht="12.75">
      <c r="A81" s="45" t="s">
        <v>46</v>
      </c>
      <c r="B81" s="64" t="s">
        <v>115</v>
      </c>
      <c r="C81" s="2">
        <v>1354.2</v>
      </c>
      <c r="D81" s="2">
        <v>1222.4</v>
      </c>
      <c r="E81" s="2">
        <f t="shared" si="2"/>
        <v>90.2673164968247</v>
      </c>
      <c r="F81" s="5">
        <v>1883.4</v>
      </c>
      <c r="G81" s="2">
        <f t="shared" si="3"/>
        <v>-661</v>
      </c>
      <c r="H81" s="6">
        <v>100</v>
      </c>
    </row>
    <row r="82" spans="1:8" ht="25.5">
      <c r="A82" s="42" t="s">
        <v>61</v>
      </c>
      <c r="B82" s="65" t="s">
        <v>116</v>
      </c>
      <c r="C82" s="43">
        <f>C83</f>
        <v>1537</v>
      </c>
      <c r="D82" s="43">
        <f>D83</f>
        <v>1533</v>
      </c>
      <c r="E82" s="43">
        <f t="shared" si="2"/>
        <v>99.73975276512687</v>
      </c>
      <c r="F82" s="44">
        <f>F83</f>
        <v>553.5</v>
      </c>
      <c r="G82" s="43">
        <f t="shared" si="3"/>
        <v>979.5</v>
      </c>
      <c r="H82" s="19">
        <v>99.4</v>
      </c>
    </row>
    <row r="83" spans="1:8" ht="25.5">
      <c r="A83" s="45" t="s">
        <v>117</v>
      </c>
      <c r="B83" s="64" t="s">
        <v>118</v>
      </c>
      <c r="C83" s="2">
        <v>1537</v>
      </c>
      <c r="D83" s="2">
        <v>1533</v>
      </c>
      <c r="E83" s="2">
        <f t="shared" si="2"/>
        <v>99.73975276512687</v>
      </c>
      <c r="F83" s="46">
        <v>553.5</v>
      </c>
      <c r="G83" s="2">
        <f t="shared" si="3"/>
        <v>979.5</v>
      </c>
      <c r="H83" s="6">
        <v>99.4</v>
      </c>
    </row>
    <row r="84" spans="1:8" ht="38.25">
      <c r="A84" s="42" t="s">
        <v>119</v>
      </c>
      <c r="B84" s="65" t="s">
        <v>120</v>
      </c>
      <c r="C84" s="43">
        <f>C85+C86</f>
        <v>33181.9</v>
      </c>
      <c r="D84" s="43">
        <f>D85+D86</f>
        <v>33181.9</v>
      </c>
      <c r="E84" s="43">
        <f t="shared" si="2"/>
        <v>100</v>
      </c>
      <c r="F84" s="44">
        <f>F85+F86</f>
        <v>26912.5</v>
      </c>
      <c r="G84" s="43">
        <f t="shared" si="3"/>
        <v>6269.4000000000015</v>
      </c>
      <c r="H84" s="19">
        <v>99.2</v>
      </c>
    </row>
    <row r="85" spans="1:8" ht="38.25">
      <c r="A85" s="45" t="s">
        <v>121</v>
      </c>
      <c r="B85" s="64" t="s">
        <v>122</v>
      </c>
      <c r="C85" s="2">
        <v>30524</v>
      </c>
      <c r="D85" s="2">
        <v>30524</v>
      </c>
      <c r="E85" s="2">
        <f t="shared" si="2"/>
        <v>100</v>
      </c>
      <c r="F85" s="46">
        <v>26223.8</v>
      </c>
      <c r="G85" s="2">
        <f t="shared" si="3"/>
        <v>4300.200000000001</v>
      </c>
      <c r="H85" s="6">
        <v>100</v>
      </c>
    </row>
    <row r="86" spans="1:8" ht="12.75">
      <c r="A86" s="45" t="s">
        <v>123</v>
      </c>
      <c r="B86" s="64" t="s">
        <v>124</v>
      </c>
      <c r="C86" s="2">
        <v>2657.9</v>
      </c>
      <c r="D86" s="2">
        <v>2657.9</v>
      </c>
      <c r="E86" s="2">
        <f t="shared" si="2"/>
        <v>100</v>
      </c>
      <c r="F86" s="6">
        <v>688.7</v>
      </c>
      <c r="G86" s="2">
        <f t="shared" si="3"/>
        <v>1969.2</v>
      </c>
      <c r="H86" s="6">
        <v>76.1</v>
      </c>
    </row>
    <row r="87" spans="1:8" ht="12.75">
      <c r="A87" s="42" t="s">
        <v>58</v>
      </c>
      <c r="B87" s="62" t="s">
        <v>59</v>
      </c>
      <c r="C87" s="43">
        <f>C42+C50+C52+C54+C61+C64+C70+C73+C78+C80+C82+C84</f>
        <v>542396.4</v>
      </c>
      <c r="D87" s="43">
        <f>D42+D50+D52+D54+D61+D64+D70+D73+D78+D80+D82+D84</f>
        <v>530241.6</v>
      </c>
      <c r="E87" s="43">
        <f t="shared" si="2"/>
        <v>97.75905592293753</v>
      </c>
      <c r="F87" s="43">
        <f>F42+F52+F54+F61+F64+F70+F73+F78+F80+F82+F84</f>
        <v>732272.3999999999</v>
      </c>
      <c r="G87" s="43">
        <f t="shared" si="3"/>
        <v>-202030.79999999993</v>
      </c>
      <c r="H87" s="19">
        <v>94.8</v>
      </c>
    </row>
    <row r="88" spans="1:8" ht="25.5">
      <c r="A88" s="45" t="s">
        <v>125</v>
      </c>
      <c r="B88" s="63" t="s">
        <v>126</v>
      </c>
      <c r="C88" s="2">
        <f>C40-C87</f>
        <v>-58316.20000000007</v>
      </c>
      <c r="D88" s="2">
        <f>D40-D87</f>
        <v>-49517.19999999995</v>
      </c>
      <c r="E88" s="2"/>
      <c r="F88" s="2">
        <f>F40-F87</f>
        <v>-14228.900000000023</v>
      </c>
      <c r="G88" s="2"/>
      <c r="H88" s="6"/>
    </row>
    <row r="89" spans="1:7" ht="12.75">
      <c r="A89" s="47"/>
      <c r="B89" s="66"/>
      <c r="C89" s="48"/>
      <c r="D89" s="48"/>
      <c r="E89" s="49"/>
      <c r="F89" s="50"/>
      <c r="G89" s="51"/>
    </row>
    <row r="90" spans="1:8" ht="26.25" customHeight="1">
      <c r="A90" s="47"/>
      <c r="B90" s="66"/>
      <c r="C90" s="70"/>
      <c r="D90" s="70"/>
      <c r="E90" s="70"/>
      <c r="F90" s="70"/>
      <c r="G90" s="70"/>
      <c r="H90" s="70"/>
    </row>
    <row r="91" spans="1:7" ht="12.75">
      <c r="A91" s="52"/>
      <c r="B91" s="67"/>
      <c r="C91" s="52"/>
      <c r="D91" s="52"/>
      <c r="E91" s="52"/>
      <c r="F91" s="52"/>
      <c r="G91" s="52"/>
    </row>
  </sheetData>
  <sheetProtection/>
  <mergeCells count="2">
    <mergeCell ref="A1:H1"/>
    <mergeCell ref="C90:H90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Ермакова ИА</cp:lastModifiedBy>
  <cp:lastPrinted>2013-02-26T13:16:15Z</cp:lastPrinted>
  <dcterms:created xsi:type="dcterms:W3CDTF">2009-04-28T07:05:16Z</dcterms:created>
  <dcterms:modified xsi:type="dcterms:W3CDTF">2015-06-03T05:13:56Z</dcterms:modified>
  <cp:category/>
  <cp:version/>
  <cp:contentType/>
  <cp:contentStatus/>
</cp:coreProperties>
</file>