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'Лист1'!$A$1:$H$98</definedName>
  </definedNames>
  <calcPr fullCalcOnLoad="1"/>
</workbook>
</file>

<file path=xl/sharedStrings.xml><?xml version="1.0" encoding="utf-8"?>
<sst xmlns="http://schemas.openxmlformats.org/spreadsheetml/2006/main" count="152" uniqueCount="152">
  <si>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</si>
  <si>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</si>
  <si>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</si>
  <si>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</si>
  <si>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</si>
  <si>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</si>
  <si>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</si>
  <si>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</si>
  <si>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</si>
  <si>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</si>
  <si>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</si>
  <si>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</si>
  <si>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</si>
  <si>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</si>
  <si>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</si>
  <si>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</si>
  <si>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</si>
  <si>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</si>
  <si>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</si>
  <si>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</si>
  <si>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</si>
  <si>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</si>
  <si>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</si>
  <si>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</si>
  <si>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</si>
  <si>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</si>
  <si>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</si>
  <si>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</si>
  <si>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</si>
  <si>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</si>
  <si>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</si>
  <si>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</si>
  <si>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</si>
  <si>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</si>
  <si>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</si>
  <si>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</si>
  <si>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</si>
  <si>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</si>
  <si>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</si>
  <si>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</si>
  <si>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</si>
  <si>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</si>
  <si>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</si>
  <si>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</si>
  <si>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</si>
  <si>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</si>
  <si>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</si>
  <si>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</si>
  <si>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</si>
  <si>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</si>
  <si>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</si>
  <si>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</si>
  <si>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</si>
  <si>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</si>
  <si>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</si>
  <si>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</si>
  <si>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</si>
  <si>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</si>
  <si>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</si>
  <si>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</si>
  <si>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</si>
  <si>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</si>
  <si>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</si>
  <si>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</si>
  <si>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Благоустройство</t>
  </si>
  <si>
    <t>0503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</si>
  <si>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</si>
  <si>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</si>
  <si>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</si>
  <si>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</si>
  <si>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</si>
  <si>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</si>
  <si>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</si>
  <si>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</si>
  <si>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</si>
  <si>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</si>
  <si>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</si>
  <si>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</si>
  <si>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</si>
  <si>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</si>
  <si>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</si>
  <si>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</si>
  <si>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</si>
  <si>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</si>
  <si>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</si>
  <si>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</si>
  <si>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</si>
  <si>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</si>
  <si>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</si>
  <si>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</si>
  <si>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</si>
  <si>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</si>
  <si>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</si>
  <si>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</si>
  <si>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</si>
  <si>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</si>
  <si>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гос.пошлина за выдачу разрешения на установку рекламной конструкции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</si>
  <si>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</si>
  <si>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</si>
  <si>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</si>
  <si>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</si>
  <si>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</si>
  <si>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</si>
  <si>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</si>
  <si>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</si>
  <si>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</si>
  <si>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</si>
  <si>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</si>
  <si>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</si>
  <si>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</si>
  <si>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</si>
  <si>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</si>
  <si>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</si>
  <si>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</si>
  <si>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</si>
  <si>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</si>
  <si>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</si>
  <si>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</si>
  <si>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0105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</si>
  <si>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</si>
  <si>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</si>
  <si>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</t>
  </si>
  <si>
    <t>Мобилизационная и вневойсковая подготовка</t>
  </si>
  <si>
    <t>0501</t>
  </si>
  <si>
    <t>Жилищное хозяйство</t>
  </si>
  <si>
    <t>1102</t>
  </si>
  <si>
    <t>Массовый спорт</t>
  </si>
  <si>
    <t>0505</t>
  </si>
  <si>
    <t>Другие вопросы в области жилищно-коммунального хозяйства</t>
  </si>
  <si>
    <t>НАЛОГИ НА ИМУЩЕСТВО</t>
  </si>
  <si>
    <t xml:space="preserve">налог на имущество физических лиц </t>
  </si>
  <si>
    <t>земельный налог</t>
  </si>
  <si>
    <t>% исполнения за 2012 год</t>
  </si>
  <si>
    <t>налог на игорный бизнес</t>
  </si>
  <si>
    <t>Уточненный план на 2013 год</t>
  </si>
  <si>
    <t>% исполнения за 2013 год</t>
  </si>
  <si>
    <t>отклонение (факт 2013-2012)</t>
  </si>
  <si>
    <t>0600</t>
  </si>
  <si>
    <t>0605</t>
  </si>
  <si>
    <t>Охрана окружающей среды</t>
  </si>
  <si>
    <t>Другие вопросы в области охраны окружающей среды</t>
  </si>
  <si>
    <t>Налог с применением патентной системы</t>
  </si>
  <si>
    <t>0410</t>
  </si>
  <si>
    <t>Связь и информатика</t>
  </si>
  <si>
    <t>гос. пошлина  за выдачу спец. разрешения на движение по автомобильным дорогам</t>
  </si>
  <si>
    <t>Доходы от оказания платных услуг</t>
  </si>
  <si>
    <t>Исполнено за 9 месяцев 2012 года</t>
  </si>
  <si>
    <t>Отчет об исполнении консолидированного бюджета муниципального образования "Гагаринский район" Смоленской области за  9 месяцев 2013 года</t>
  </si>
  <si>
    <t>Исполнено за 9 месяцев 2013 года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</si>
  <si>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</si>
  <si>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</si>
  <si>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Доходы от продажи  земельных участков,находящихся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</si>
</sst>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1" fillId="4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3" fillId="32" borderId="10" xfId="0" applyNumberFormat="1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0" fontId="3" fillId="34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3" fillId="0" borderId="11" xfId="0" applyNumberFormat="1" applyFont="1" applyBorder="1" applyAlignment="1">
      <alignment horizontal="center" vertical="top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32" borderId="10" xfId="0" applyNumberFormat="1" applyFont="1" applyFill="1" applyBorder="1" applyAlignment="1">
      <alignment horizontal="center" vertical="center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vertical="top" wrapText="1"/>
    </xf>
    <xf numFmtId="170" fontId="3" fillId="32" borderId="0" xfId="0" applyNumberFormat="1" applyFont="1" applyFill="1" applyAlignment="1">
      <alignment/>
    </xf>
    <xf numFmtId="170" fontId="3" fillId="4" borderId="10" xfId="0" applyNumberFormat="1" applyFont="1" applyFill="1" applyBorder="1" applyAlignment="1">
      <alignment vertical="top" wrapText="1"/>
    </xf>
    <xf numFmtId="170" fontId="1" fillId="4" borderId="0" xfId="0" applyNumberFormat="1" applyFont="1" applyFill="1" applyAlignment="1">
      <alignment/>
    </xf>
    <xf numFmtId="170" fontId="4" fillId="0" borderId="10" xfId="0" applyNumberFormat="1" applyFont="1" applyFill="1" applyBorder="1" applyAlignment="1">
      <alignment vertical="top" wrapText="1"/>
    </xf>
    <xf numFmtId="170" fontId="4" fillId="0" borderId="0" xfId="0" applyNumberFormat="1" applyFont="1" applyAlignment="1">
      <alignment/>
    </xf>
    <xf numFmtId="170" fontId="1" fillId="0" borderId="10" xfId="0" applyNumberFormat="1" applyFont="1" applyFill="1" applyBorder="1" applyAlignment="1">
      <alignment vertical="top" wrapText="1"/>
    </xf>
    <xf numFmtId="170" fontId="3" fillId="34" borderId="10" xfId="0" applyNumberFormat="1" applyFont="1" applyFill="1" applyBorder="1" applyAlignment="1">
      <alignment vertical="top" wrapText="1"/>
    </xf>
    <xf numFmtId="170" fontId="5" fillId="0" borderId="10" xfId="0" applyNumberFormat="1" applyFont="1" applyFill="1" applyBorder="1" applyAlignment="1">
      <alignment vertical="top" wrapText="1"/>
    </xf>
    <xf numFmtId="170" fontId="5" fillId="0" borderId="0" xfId="0" applyNumberFormat="1" applyFont="1" applyAlignment="1">
      <alignment/>
    </xf>
    <xf numFmtId="170" fontId="3" fillId="33" borderId="10" xfId="0" applyNumberFormat="1" applyFont="1" applyFill="1" applyBorder="1" applyAlignment="1">
      <alignment vertical="top" wrapText="1"/>
    </xf>
    <xf numFmtId="170" fontId="1" fillId="33" borderId="0" xfId="0" applyNumberFormat="1" applyFont="1" applyFill="1" applyAlignment="1">
      <alignment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vertical="center" wrapText="1"/>
    </xf>
    <xf numFmtId="170" fontId="1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32" borderId="10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170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170" fontId="3" fillId="0" borderId="10" xfId="0" applyNumberFormat="1" applyFont="1" applyFill="1" applyBorder="1" applyAlignment="1">
      <alignment vertical="top" wrapText="1"/>
    </xf>
    <xf numFmtId="170" fontId="3" fillId="0" borderId="13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SheetLayoutView="100" zoomScalePageLayoutView="0" workbookViewId="0" topLeftCell="A1">
      <pane xSplit="2" ySplit="2" topLeftCell="C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94" sqref="D94"/>
    </sheetView>
  </sheetViews>
  <sheetFormatPr defaultColWidth="9.00390625" defaultRowHeight="12.75"/>
  <cols>
    <col min="1" max="1" width="44.875" style="25" customWidth="1"/>
    <col min="2" max="2" width="8.25390625" style="25" customWidth="1"/>
    <col min="3" max="3" width="13.75390625" style="25" customWidth="1"/>
    <col min="4" max="4" width="10.25390625" style="25" customWidth="1"/>
    <col min="5" max="6" width="10.625" style="25" customWidth="1"/>
    <col min="7" max="7" width="10.875" style="25" customWidth="1"/>
    <col min="8" max="8" width="9.125" style="9" customWidth="1"/>
    <col min="9" max="16384" width="9.125" style="25" customWidth="1"/>
  </cols>
  <sheetData>
    <row r="1" spans="1:8" ht="36" customHeight="1">
      <c r="A1" s="65" t="s">
        <v>147</v>
      </c>
      <c r="B1" s="65"/>
      <c r="C1" s="65"/>
      <c r="D1" s="65"/>
      <c r="E1" s="65"/>
      <c r="F1" s="65"/>
      <c r="G1" s="65"/>
      <c r="H1" s="65"/>
    </row>
    <row r="2" spans="1:8" ht="63.75">
      <c r="A2" s="26" t="s">
        <v>0</v>
      </c>
      <c r="B2" s="14" t="s">
        <v>1</v>
      </c>
      <c r="C2" s="14" t="s">
        <v>134</v>
      </c>
      <c r="D2" s="14" t="s">
        <v>148</v>
      </c>
      <c r="E2" s="14" t="s">
        <v>135</v>
      </c>
      <c r="F2" s="14" t="s">
        <v>146</v>
      </c>
      <c r="G2" s="14" t="s">
        <v>136</v>
      </c>
      <c r="H2" s="14" t="s">
        <v>132</v>
      </c>
    </row>
    <row r="3" spans="1:8" s="28" customFormat="1" ht="12.75">
      <c r="A3" s="27" t="s">
        <v>94</v>
      </c>
      <c r="B3" s="52">
        <v>10000</v>
      </c>
      <c r="C3" s="15">
        <f>C4+C24</f>
        <v>354746.9</v>
      </c>
      <c r="D3" s="15">
        <f>D4+D24</f>
        <v>240642.90000000002</v>
      </c>
      <c r="E3" s="15">
        <f>D3/C3*100</f>
        <v>67.83509595150797</v>
      </c>
      <c r="F3" s="15">
        <f>F4+F24</f>
        <v>197460.4</v>
      </c>
      <c r="G3" s="15">
        <f>D3-F3</f>
        <v>43182.50000000003</v>
      </c>
      <c r="H3" s="16">
        <v>65.2</v>
      </c>
    </row>
    <row r="4" spans="1:8" s="30" customFormat="1" ht="12.75">
      <c r="A4" s="29" t="s">
        <v>66</v>
      </c>
      <c r="B4" s="53"/>
      <c r="C4" s="17">
        <f>C5+C7+C11+C15+C17+C21</f>
        <v>313029</v>
      </c>
      <c r="D4" s="17">
        <f>D5+D7+D11+D15+D17+D21</f>
        <v>208394.30000000002</v>
      </c>
      <c r="E4" s="17">
        <f>D4/C4*100</f>
        <v>66.57348041235797</v>
      </c>
      <c r="F4" s="17">
        <f>F5+F7+F11+F15+F17+F21</f>
        <v>174377</v>
      </c>
      <c r="G4" s="17">
        <f aca="true" t="shared" si="0" ref="G4:G44">D4-F4</f>
        <v>34017.30000000002</v>
      </c>
      <c r="H4" s="4">
        <v>69.7</v>
      </c>
    </row>
    <row r="5" spans="1:8" s="32" customFormat="1" ht="13.5">
      <c r="A5" s="31" t="s">
        <v>67</v>
      </c>
      <c r="B5" s="54">
        <v>10100</v>
      </c>
      <c r="C5" s="18">
        <f>C6</f>
        <v>196468.5</v>
      </c>
      <c r="D5" s="18">
        <f>D6</f>
        <v>123227.5</v>
      </c>
      <c r="E5" s="18">
        <f>D5/C5*100</f>
        <v>62.72125048035691</v>
      </c>
      <c r="F5" s="18">
        <f>F6</f>
        <v>105066.3</v>
      </c>
      <c r="G5" s="18">
        <f t="shared" si="0"/>
        <v>18161.199999999997</v>
      </c>
      <c r="H5" s="5">
        <v>69.5</v>
      </c>
    </row>
    <row r="6" spans="1:8" ht="12.75">
      <c r="A6" s="33" t="s">
        <v>68</v>
      </c>
      <c r="B6" s="55">
        <v>10102</v>
      </c>
      <c r="C6" s="19">
        <v>196468.5</v>
      </c>
      <c r="D6" s="19">
        <v>123227.5</v>
      </c>
      <c r="E6" s="19">
        <f>D6/C6*100</f>
        <v>62.72125048035691</v>
      </c>
      <c r="F6" s="19">
        <v>105066.3</v>
      </c>
      <c r="G6" s="19">
        <f t="shared" si="0"/>
        <v>18161.199999999997</v>
      </c>
      <c r="H6" s="2">
        <v>69.5</v>
      </c>
    </row>
    <row r="7" spans="1:8" s="32" customFormat="1" ht="13.5">
      <c r="A7" s="31" t="s">
        <v>69</v>
      </c>
      <c r="B7" s="54">
        <v>10500</v>
      </c>
      <c r="C7" s="18">
        <f>C8+C9</f>
        <v>34553.6</v>
      </c>
      <c r="D7" s="18">
        <f>D8+D9+D10</f>
        <v>21721.6</v>
      </c>
      <c r="E7" s="18">
        <f aca="true" t="shared" si="1" ref="E7:E44">D7/C7*100</f>
        <v>62.86349323948879</v>
      </c>
      <c r="F7" s="18">
        <f>F8+F9</f>
        <v>24028.4</v>
      </c>
      <c r="G7" s="18">
        <f t="shared" si="0"/>
        <v>-2306.800000000003</v>
      </c>
      <c r="H7" s="5">
        <v>73.3</v>
      </c>
    </row>
    <row r="8" spans="1:8" ht="12.75">
      <c r="A8" s="33" t="s">
        <v>70</v>
      </c>
      <c r="B8" s="55">
        <v>10502</v>
      </c>
      <c r="C8" s="19">
        <v>34553.6</v>
      </c>
      <c r="D8" s="19">
        <v>19913.1</v>
      </c>
      <c r="E8" s="19">
        <f t="shared" si="1"/>
        <v>57.6295957584738</v>
      </c>
      <c r="F8" s="19">
        <v>24167</v>
      </c>
      <c r="G8" s="19">
        <f t="shared" si="0"/>
        <v>-4253.9000000000015</v>
      </c>
      <c r="H8" s="2">
        <v>73.8</v>
      </c>
    </row>
    <row r="9" spans="1:8" ht="12.75">
      <c r="A9" s="33" t="s">
        <v>71</v>
      </c>
      <c r="B9" s="55">
        <v>10503</v>
      </c>
      <c r="C9" s="19"/>
      <c r="D9" s="19">
        <v>45</v>
      </c>
      <c r="E9" s="19"/>
      <c r="F9" s="19">
        <v>-138.6</v>
      </c>
      <c r="G9" s="19">
        <f t="shared" si="0"/>
        <v>183.6</v>
      </c>
      <c r="H9" s="2"/>
    </row>
    <row r="10" spans="1:8" ht="12.75">
      <c r="A10" s="33" t="s">
        <v>141</v>
      </c>
      <c r="B10" s="55">
        <v>10504</v>
      </c>
      <c r="C10" s="19"/>
      <c r="D10" s="19">
        <v>1763.5</v>
      </c>
      <c r="E10" s="19"/>
      <c r="F10" s="19"/>
      <c r="G10" s="19">
        <f>D10-F10</f>
        <v>1763.5</v>
      </c>
      <c r="H10" s="2"/>
    </row>
    <row r="11" spans="1:8" s="32" customFormat="1" ht="13.5">
      <c r="A11" s="31" t="s">
        <v>129</v>
      </c>
      <c r="B11" s="54">
        <v>10600</v>
      </c>
      <c r="C11" s="18">
        <f>C12+C14</f>
        <v>75366.40000000001</v>
      </c>
      <c r="D11" s="18">
        <f>D12+D13+D14</f>
        <v>58649.8</v>
      </c>
      <c r="E11" s="18">
        <f>D11/C11*100</f>
        <v>77.81955884850544</v>
      </c>
      <c r="F11" s="18">
        <f>F12+F13+F14</f>
        <v>39019.5</v>
      </c>
      <c r="G11" s="18">
        <f>D11-F11</f>
        <v>19630.300000000003</v>
      </c>
      <c r="H11" s="5">
        <v>63.9</v>
      </c>
    </row>
    <row r="12" spans="1:8" ht="12.75">
      <c r="A12" s="33" t="s">
        <v>130</v>
      </c>
      <c r="B12" s="55">
        <v>10601</v>
      </c>
      <c r="C12" s="19">
        <v>3454.1</v>
      </c>
      <c r="D12" s="19">
        <v>2061.8</v>
      </c>
      <c r="E12" s="19">
        <f>D12/C12*100</f>
        <v>59.69138125705684</v>
      </c>
      <c r="F12" s="19">
        <v>1512.9</v>
      </c>
      <c r="G12" s="19">
        <f>D12-F12</f>
        <v>548.9000000000001</v>
      </c>
      <c r="H12" s="2">
        <v>51.4</v>
      </c>
    </row>
    <row r="13" spans="1:8" ht="12.75">
      <c r="A13" s="33" t="s">
        <v>133</v>
      </c>
      <c r="B13" s="55">
        <v>10605</v>
      </c>
      <c r="C13" s="19"/>
      <c r="D13" s="19">
        <v>28</v>
      </c>
      <c r="E13" s="19"/>
      <c r="F13" s="19">
        <v>10</v>
      </c>
      <c r="G13" s="19">
        <f>D13-F13</f>
        <v>18</v>
      </c>
      <c r="H13" s="2"/>
    </row>
    <row r="14" spans="1:8" ht="12.75">
      <c r="A14" s="33" t="s">
        <v>131</v>
      </c>
      <c r="B14" s="55">
        <v>10606</v>
      </c>
      <c r="C14" s="19">
        <v>71912.3</v>
      </c>
      <c r="D14" s="19">
        <v>56560</v>
      </c>
      <c r="E14" s="19">
        <f>D14/C14*100</f>
        <v>78.6513572782403</v>
      </c>
      <c r="F14" s="19">
        <v>37496.6</v>
      </c>
      <c r="G14" s="19">
        <f>D14-F14</f>
        <v>19063.4</v>
      </c>
      <c r="H14" s="2">
        <v>64.5</v>
      </c>
    </row>
    <row r="15" spans="1:8" s="32" customFormat="1" ht="40.5">
      <c r="A15" s="31" t="s">
        <v>72</v>
      </c>
      <c r="B15" s="54">
        <v>10700</v>
      </c>
      <c r="C15" s="18">
        <f>C16</f>
        <v>4566.5</v>
      </c>
      <c r="D15" s="18">
        <f>D16</f>
        <v>1701</v>
      </c>
      <c r="E15" s="18">
        <f t="shared" si="1"/>
        <v>37.249534654549436</v>
      </c>
      <c r="F15" s="18">
        <f>F16</f>
        <v>2512.6</v>
      </c>
      <c r="G15" s="18">
        <f t="shared" si="0"/>
        <v>-811.5999999999999</v>
      </c>
      <c r="H15" s="12">
        <v>121.9</v>
      </c>
    </row>
    <row r="16" spans="1:8" ht="25.5">
      <c r="A16" s="33" t="s">
        <v>73</v>
      </c>
      <c r="B16" s="55">
        <v>10701</v>
      </c>
      <c r="C16" s="19">
        <v>4566.5</v>
      </c>
      <c r="D16" s="19">
        <v>1701</v>
      </c>
      <c r="E16" s="19">
        <f t="shared" si="1"/>
        <v>37.249534654549436</v>
      </c>
      <c r="F16" s="19">
        <v>2512.6</v>
      </c>
      <c r="G16" s="19">
        <f t="shared" si="0"/>
        <v>-811.5999999999999</v>
      </c>
      <c r="H16" s="13">
        <v>121.9</v>
      </c>
    </row>
    <row r="17" spans="1:8" s="32" customFormat="1" ht="13.5">
      <c r="A17" s="31" t="s">
        <v>74</v>
      </c>
      <c r="B17" s="54">
        <v>10800</v>
      </c>
      <c r="C17" s="18">
        <f>C18+C19</f>
        <v>1932</v>
      </c>
      <c r="D17" s="18">
        <f>D18+D19</f>
        <v>3093.9</v>
      </c>
      <c r="E17" s="18">
        <f t="shared" si="1"/>
        <v>160.13975155279502</v>
      </c>
      <c r="F17" s="18">
        <f>F18+F19+F20</f>
        <v>3747.8</v>
      </c>
      <c r="G17" s="18">
        <f t="shared" si="0"/>
        <v>-653.9000000000001</v>
      </c>
      <c r="H17" s="5">
        <v>130.1</v>
      </c>
    </row>
    <row r="18" spans="1:8" ht="25.5">
      <c r="A18" s="33" t="s">
        <v>75</v>
      </c>
      <c r="B18" s="55">
        <v>10803</v>
      </c>
      <c r="C18" s="19">
        <v>1900</v>
      </c>
      <c r="D18" s="19">
        <v>3069.9</v>
      </c>
      <c r="E18" s="19">
        <f t="shared" si="1"/>
        <v>161.57368421052632</v>
      </c>
      <c r="F18" s="19">
        <v>2545.9</v>
      </c>
      <c r="G18" s="19">
        <f t="shared" si="0"/>
        <v>524</v>
      </c>
      <c r="H18" s="13">
        <v>145.5</v>
      </c>
    </row>
    <row r="19" spans="1:8" ht="25.5">
      <c r="A19" s="33" t="s">
        <v>96</v>
      </c>
      <c r="B19" s="55">
        <v>10807</v>
      </c>
      <c r="C19" s="19">
        <v>32</v>
      </c>
      <c r="D19" s="19">
        <v>24</v>
      </c>
      <c r="E19" s="19">
        <f t="shared" si="1"/>
        <v>75</v>
      </c>
      <c r="F19" s="19"/>
      <c r="G19" s="19">
        <f t="shared" si="0"/>
        <v>24</v>
      </c>
      <c r="H19" s="2"/>
    </row>
    <row r="20" spans="1:8" ht="25.5">
      <c r="A20" s="33" t="s">
        <v>144</v>
      </c>
      <c r="B20" s="55">
        <v>10807</v>
      </c>
      <c r="C20" s="19"/>
      <c r="D20" s="19"/>
      <c r="E20" s="19"/>
      <c r="F20" s="19">
        <v>1201.9</v>
      </c>
      <c r="G20" s="19">
        <f>D20-F20</f>
        <v>-1201.9</v>
      </c>
      <c r="H20" s="2">
        <v>109.3</v>
      </c>
    </row>
    <row r="21" spans="1:8" s="32" customFormat="1" ht="27">
      <c r="A21" s="31" t="s">
        <v>76</v>
      </c>
      <c r="B21" s="54">
        <v>10900</v>
      </c>
      <c r="C21" s="18">
        <f>C22+C23</f>
        <v>142</v>
      </c>
      <c r="D21" s="18">
        <f>D22+D23</f>
        <v>0.5</v>
      </c>
      <c r="E21" s="20">
        <v>0.4</v>
      </c>
      <c r="F21" s="18">
        <v>2.4</v>
      </c>
      <c r="G21" s="18">
        <f t="shared" si="0"/>
        <v>-1.9</v>
      </c>
      <c r="H21" s="12"/>
    </row>
    <row r="22" spans="1:8" ht="12.75">
      <c r="A22" s="33" t="s">
        <v>77</v>
      </c>
      <c r="B22" s="55">
        <v>10906</v>
      </c>
      <c r="C22" s="19">
        <v>81</v>
      </c>
      <c r="D22" s="19">
        <v>0.2</v>
      </c>
      <c r="E22" s="19">
        <v>0.2</v>
      </c>
      <c r="F22" s="19">
        <v>2.5</v>
      </c>
      <c r="G22" s="19">
        <f t="shared" si="0"/>
        <v>-2.3</v>
      </c>
      <c r="H22" s="2"/>
    </row>
    <row r="23" spans="1:8" ht="25.5">
      <c r="A23" s="33" t="s">
        <v>78</v>
      </c>
      <c r="B23" s="55">
        <v>10907</v>
      </c>
      <c r="C23" s="19">
        <v>61</v>
      </c>
      <c r="D23" s="19">
        <v>0.3</v>
      </c>
      <c r="E23" s="19">
        <v>0.5</v>
      </c>
      <c r="F23" s="19">
        <v>-0.1</v>
      </c>
      <c r="G23" s="19">
        <f t="shared" si="0"/>
        <v>0.4</v>
      </c>
      <c r="H23" s="2"/>
    </row>
    <row r="24" spans="1:8" ht="12.75">
      <c r="A24" s="34" t="s">
        <v>79</v>
      </c>
      <c r="B24" s="56"/>
      <c r="C24" s="21">
        <f>C25+C30+C32+C35+C38+C39</f>
        <v>41717.90000000001</v>
      </c>
      <c r="D24" s="21">
        <f>D25+D30+D32+D35+D38+D39</f>
        <v>32248.6</v>
      </c>
      <c r="E24" s="21">
        <f t="shared" si="1"/>
        <v>77.30158996497904</v>
      </c>
      <c r="F24" s="21">
        <f>F25+F30+F32+F35+F38+F39</f>
        <v>23083.4</v>
      </c>
      <c r="G24" s="21">
        <f t="shared" si="0"/>
        <v>9165.199999999997</v>
      </c>
      <c r="H24" s="11">
        <v>43.6</v>
      </c>
    </row>
    <row r="25" spans="1:8" s="32" customFormat="1" ht="40.5">
      <c r="A25" s="31" t="s">
        <v>80</v>
      </c>
      <c r="B25" s="54">
        <v>11100</v>
      </c>
      <c r="C25" s="18">
        <f>C26+C29</f>
        <v>15323.8</v>
      </c>
      <c r="D25" s="18">
        <f>D26+D29</f>
        <v>19320</v>
      </c>
      <c r="E25" s="18">
        <f t="shared" si="1"/>
        <v>126.0783878672392</v>
      </c>
      <c r="F25" s="18">
        <f>F26+F29</f>
        <v>11793.000000000002</v>
      </c>
      <c r="G25" s="18">
        <f t="shared" si="0"/>
        <v>7526.999999999998</v>
      </c>
      <c r="H25" s="12">
        <v>75.3</v>
      </c>
    </row>
    <row r="26" spans="1:8" ht="25.5">
      <c r="A26" s="33" t="s">
        <v>81</v>
      </c>
      <c r="B26" s="55">
        <v>11105</v>
      </c>
      <c r="C26" s="19">
        <f>C27+C28</f>
        <v>14623.8</v>
      </c>
      <c r="D26" s="19">
        <f>D27+D28</f>
        <v>18715.4</v>
      </c>
      <c r="E26" s="22">
        <f t="shared" si="1"/>
        <v>127.97904785349911</v>
      </c>
      <c r="F26" s="19">
        <f>F27+F28</f>
        <v>11054.400000000001</v>
      </c>
      <c r="G26" s="19">
        <f t="shared" si="0"/>
        <v>7661</v>
      </c>
      <c r="H26" s="2">
        <v>71.2</v>
      </c>
    </row>
    <row r="27" spans="1:8" s="36" customFormat="1" ht="25.5">
      <c r="A27" s="35" t="s">
        <v>82</v>
      </c>
      <c r="B27" s="57">
        <v>11105</v>
      </c>
      <c r="C27" s="22">
        <v>10630</v>
      </c>
      <c r="D27" s="22">
        <v>16958.9</v>
      </c>
      <c r="E27" s="22">
        <f t="shared" si="1"/>
        <v>159.5380997177799</v>
      </c>
      <c r="F27" s="22">
        <v>8894.7</v>
      </c>
      <c r="G27" s="22">
        <f t="shared" si="0"/>
        <v>8064.200000000001</v>
      </c>
      <c r="H27" s="6">
        <v>74.6</v>
      </c>
    </row>
    <row r="28" spans="1:8" s="36" customFormat="1" ht="12.75">
      <c r="A28" s="35" t="s">
        <v>83</v>
      </c>
      <c r="B28" s="57">
        <v>11105</v>
      </c>
      <c r="C28" s="22">
        <v>3993.8</v>
      </c>
      <c r="D28" s="22">
        <v>1756.5</v>
      </c>
      <c r="E28" s="22">
        <f t="shared" si="1"/>
        <v>43.980670038559765</v>
      </c>
      <c r="F28" s="22">
        <v>2159.7</v>
      </c>
      <c r="G28" s="22">
        <f t="shared" si="0"/>
        <v>-403.1999999999998</v>
      </c>
      <c r="H28" s="6">
        <v>59.8</v>
      </c>
    </row>
    <row r="29" spans="1:8" ht="12.75">
      <c r="A29" s="33" t="s">
        <v>84</v>
      </c>
      <c r="B29" s="55"/>
      <c r="C29" s="19">
        <v>700</v>
      </c>
      <c r="D29" s="19">
        <v>604.6</v>
      </c>
      <c r="E29" s="22">
        <f t="shared" si="1"/>
        <v>86.37142857142858</v>
      </c>
      <c r="F29" s="19">
        <v>738.6</v>
      </c>
      <c r="G29" s="19">
        <f t="shared" si="0"/>
        <v>-134</v>
      </c>
      <c r="H29" s="2">
        <v>589.5</v>
      </c>
    </row>
    <row r="30" spans="1:8" s="32" customFormat="1" ht="27">
      <c r="A30" s="31" t="s">
        <v>85</v>
      </c>
      <c r="B30" s="54">
        <v>11200</v>
      </c>
      <c r="C30" s="18">
        <f>C31</f>
        <v>3617.7</v>
      </c>
      <c r="D30" s="18">
        <f>D31</f>
        <v>2199.3</v>
      </c>
      <c r="E30" s="18">
        <f t="shared" si="1"/>
        <v>60.79276888630899</v>
      </c>
      <c r="F30" s="18">
        <f>F31</f>
        <v>2149</v>
      </c>
      <c r="G30" s="18">
        <f t="shared" si="0"/>
        <v>50.30000000000018</v>
      </c>
      <c r="H30" s="12">
        <v>66.2</v>
      </c>
    </row>
    <row r="31" spans="1:8" ht="25.5">
      <c r="A31" s="33" t="s">
        <v>86</v>
      </c>
      <c r="B31" s="55">
        <v>11201</v>
      </c>
      <c r="C31" s="19">
        <v>3617.7</v>
      </c>
      <c r="D31" s="19">
        <v>2199.3</v>
      </c>
      <c r="E31" s="19">
        <f t="shared" si="1"/>
        <v>60.79276888630899</v>
      </c>
      <c r="F31" s="19">
        <v>2149</v>
      </c>
      <c r="G31" s="19">
        <f t="shared" si="0"/>
        <v>50.30000000000018</v>
      </c>
      <c r="H31" s="13">
        <v>66.2</v>
      </c>
    </row>
    <row r="32" spans="1:8" ht="25.5">
      <c r="A32" s="64" t="s">
        <v>149</v>
      </c>
      <c r="B32" s="67">
        <v>11300</v>
      </c>
      <c r="C32" s="20">
        <f>C33</f>
        <v>22.9</v>
      </c>
      <c r="D32" s="20">
        <f>D33+D34</f>
        <v>99.1</v>
      </c>
      <c r="E32" s="20">
        <v>432.8</v>
      </c>
      <c r="F32" s="20">
        <f>F33</f>
        <v>31</v>
      </c>
      <c r="G32" s="20">
        <f>D32-F32</f>
        <v>68.1</v>
      </c>
      <c r="H32" s="68"/>
    </row>
    <row r="33" spans="1:8" ht="12.75">
      <c r="A33" s="33" t="s">
        <v>145</v>
      </c>
      <c r="B33" s="55">
        <v>11301</v>
      </c>
      <c r="C33" s="19">
        <v>22.9</v>
      </c>
      <c r="D33" s="19">
        <v>8</v>
      </c>
      <c r="E33" s="19">
        <v>34.9</v>
      </c>
      <c r="F33" s="19">
        <v>31</v>
      </c>
      <c r="G33" s="19">
        <f>D33-F33</f>
        <v>-23</v>
      </c>
      <c r="H33" s="13"/>
    </row>
    <row r="34" spans="1:8" s="32" customFormat="1" ht="13.5">
      <c r="A34" s="33" t="s">
        <v>150</v>
      </c>
      <c r="B34" s="55">
        <v>11302</v>
      </c>
      <c r="C34" s="19"/>
      <c r="D34" s="19">
        <v>91.1</v>
      </c>
      <c r="E34" s="19"/>
      <c r="F34" s="19"/>
      <c r="G34" s="19">
        <f>D34-F34</f>
        <v>91.1</v>
      </c>
      <c r="H34" s="13"/>
    </row>
    <row r="35" spans="1:8" ht="27">
      <c r="A35" s="31" t="s">
        <v>87</v>
      </c>
      <c r="B35" s="54">
        <v>11400</v>
      </c>
      <c r="C35" s="18">
        <f>C36+C37</f>
        <v>16717.2</v>
      </c>
      <c r="D35" s="18">
        <f>D36+D37</f>
        <v>4828.8</v>
      </c>
      <c r="E35" s="18">
        <f t="shared" si="1"/>
        <v>28.885220012920826</v>
      </c>
      <c r="F35" s="63">
        <f>F36+F37</f>
        <v>6655.799999999999</v>
      </c>
      <c r="G35" s="18">
        <f t="shared" si="0"/>
        <v>-1826.999999999999</v>
      </c>
      <c r="H35" s="12">
        <v>22.9</v>
      </c>
    </row>
    <row r="36" spans="1:8" ht="25.5">
      <c r="A36" s="33" t="s">
        <v>88</v>
      </c>
      <c r="B36" s="55">
        <v>11402</v>
      </c>
      <c r="C36" s="19">
        <v>3517.2</v>
      </c>
      <c r="D36" s="19">
        <v>828.7</v>
      </c>
      <c r="E36" s="19">
        <f t="shared" si="1"/>
        <v>23.561355623791655</v>
      </c>
      <c r="F36" s="19">
        <v>1070.1</v>
      </c>
      <c r="G36" s="19">
        <v>-93.4</v>
      </c>
      <c r="H36" s="2">
        <v>11.5</v>
      </c>
    </row>
    <row r="37" spans="1:8" s="32" customFormat="1" ht="38.25">
      <c r="A37" s="33" t="s">
        <v>151</v>
      </c>
      <c r="B37" s="55">
        <v>11406</v>
      </c>
      <c r="C37" s="19">
        <v>13200</v>
      </c>
      <c r="D37" s="19">
        <v>4000.1</v>
      </c>
      <c r="E37" s="19">
        <f t="shared" si="1"/>
        <v>30.30378787878788</v>
      </c>
      <c r="F37" s="19">
        <v>5585.7</v>
      </c>
      <c r="G37" s="19">
        <f t="shared" si="0"/>
        <v>-1585.6</v>
      </c>
      <c r="H37" s="2">
        <v>28.3</v>
      </c>
    </row>
    <row r="38" spans="1:8" s="32" customFormat="1" ht="27">
      <c r="A38" s="31" t="s">
        <v>89</v>
      </c>
      <c r="B38" s="54">
        <v>11600</v>
      </c>
      <c r="C38" s="18">
        <v>6036.3</v>
      </c>
      <c r="D38" s="18">
        <v>4306.7</v>
      </c>
      <c r="E38" s="18">
        <f t="shared" si="1"/>
        <v>71.34668588373671</v>
      </c>
      <c r="F38" s="18">
        <v>2314.3</v>
      </c>
      <c r="G38" s="18">
        <f t="shared" si="0"/>
        <v>1992.3999999999996</v>
      </c>
      <c r="H38" s="12">
        <v>46.9</v>
      </c>
    </row>
    <row r="39" spans="1:8" s="28" customFormat="1" ht="27">
      <c r="A39" s="31" t="s">
        <v>90</v>
      </c>
      <c r="B39" s="54">
        <v>11700</v>
      </c>
      <c r="C39" s="18">
        <v>0</v>
      </c>
      <c r="D39" s="18">
        <v>1494.7</v>
      </c>
      <c r="E39" s="20"/>
      <c r="F39" s="18">
        <v>140.3</v>
      </c>
      <c r="G39" s="18">
        <f t="shared" si="0"/>
        <v>1354.4</v>
      </c>
      <c r="H39" s="5"/>
    </row>
    <row r="40" spans="1:8" ht="12.75">
      <c r="A40" s="27" t="s">
        <v>92</v>
      </c>
      <c r="B40" s="52">
        <v>20000</v>
      </c>
      <c r="C40" s="15">
        <f>C41+C43+C42</f>
        <v>342837.1</v>
      </c>
      <c r="D40" s="15">
        <f>D41+D43+D42</f>
        <v>249335.2</v>
      </c>
      <c r="E40" s="15">
        <f t="shared" si="1"/>
        <v>72.72701816693701</v>
      </c>
      <c r="F40" s="15">
        <f>F41+F42+F43</f>
        <v>246005.1</v>
      </c>
      <c r="G40" s="15">
        <f t="shared" si="0"/>
        <v>3330.100000000006</v>
      </c>
      <c r="H40" s="7">
        <v>62.4</v>
      </c>
    </row>
    <row r="41" spans="1:8" ht="25.5">
      <c r="A41" s="33" t="s">
        <v>95</v>
      </c>
      <c r="B41" s="55">
        <v>20200</v>
      </c>
      <c r="C41" s="19">
        <v>344030.3</v>
      </c>
      <c r="D41" s="19">
        <v>251567.7</v>
      </c>
      <c r="E41" s="19">
        <f t="shared" si="1"/>
        <v>73.12370451091081</v>
      </c>
      <c r="F41" s="19">
        <v>248668.2</v>
      </c>
      <c r="G41" s="19">
        <f t="shared" si="0"/>
        <v>2899.5</v>
      </c>
      <c r="H41" s="13">
        <v>62.6</v>
      </c>
    </row>
    <row r="42" spans="1:8" ht="12.75">
      <c r="A42" s="33" t="s">
        <v>117</v>
      </c>
      <c r="B42" s="55">
        <v>20700</v>
      </c>
      <c r="C42" s="19"/>
      <c r="D42" s="19">
        <v>8.3</v>
      </c>
      <c r="E42" s="19"/>
      <c r="F42" s="19">
        <v>140</v>
      </c>
      <c r="G42" s="19">
        <f>D42-F42</f>
        <v>-131.7</v>
      </c>
      <c r="H42" s="2"/>
    </row>
    <row r="43" spans="1:8" s="38" customFormat="1" ht="12.75">
      <c r="A43" s="33" t="s">
        <v>91</v>
      </c>
      <c r="B43" s="55">
        <v>21900</v>
      </c>
      <c r="C43" s="19">
        <v>-1193.2</v>
      </c>
      <c r="D43" s="19">
        <v>-2240.8</v>
      </c>
      <c r="E43" s="20"/>
      <c r="F43" s="19">
        <v>-2803.1</v>
      </c>
      <c r="G43" s="19">
        <f t="shared" si="0"/>
        <v>562.2999999999997</v>
      </c>
      <c r="H43" s="2"/>
    </row>
    <row r="44" spans="1:8" s="38" customFormat="1" ht="12.75">
      <c r="A44" s="37" t="s">
        <v>93</v>
      </c>
      <c r="B44" s="58">
        <v>85000</v>
      </c>
      <c r="C44" s="23">
        <f>C3+C40</f>
        <v>697584</v>
      </c>
      <c r="D44" s="23">
        <f>D3+D40</f>
        <v>489978.10000000003</v>
      </c>
      <c r="E44" s="23">
        <f t="shared" si="1"/>
        <v>70.23929734626941</v>
      </c>
      <c r="F44" s="23">
        <f>F3+F40</f>
        <v>443465.5</v>
      </c>
      <c r="G44" s="23">
        <f t="shared" si="0"/>
        <v>46512.600000000035</v>
      </c>
      <c r="H44" s="8">
        <v>63.6</v>
      </c>
    </row>
    <row r="45" spans="1:8" ht="12.75">
      <c r="A45" s="39" t="s">
        <v>2</v>
      </c>
      <c r="B45" s="40"/>
      <c r="C45" s="40"/>
      <c r="D45" s="40"/>
      <c r="E45" s="40"/>
      <c r="F45" s="19"/>
      <c r="G45" s="19"/>
      <c r="H45" s="2"/>
    </row>
    <row r="46" spans="1:8" ht="12.75">
      <c r="A46" s="41" t="s">
        <v>3</v>
      </c>
      <c r="B46" s="42" t="s">
        <v>4</v>
      </c>
      <c r="C46" s="42">
        <f>C48+C49+C51+C52+C53+C54+C50+C47</f>
        <v>110260.9</v>
      </c>
      <c r="D46" s="42">
        <f>D48+D49+D51+D52+D53+D54+D50+D47</f>
        <v>68875.2</v>
      </c>
      <c r="E46" s="42">
        <f aca="true" t="shared" si="2" ref="E46:E95">D46/C46*100</f>
        <v>62.46566099133963</v>
      </c>
      <c r="F46" s="43">
        <f>F48+F49+F51+F52+F53+F54+F50+F47</f>
        <v>65238.4</v>
      </c>
      <c r="G46" s="42">
        <f>D46-F46</f>
        <v>3636.7999999999956</v>
      </c>
      <c r="H46" s="10">
        <v>63.9</v>
      </c>
    </row>
    <row r="47" spans="1:8" ht="38.25">
      <c r="A47" s="44" t="s">
        <v>120</v>
      </c>
      <c r="B47" s="24" t="s">
        <v>119</v>
      </c>
      <c r="C47" s="24">
        <v>6626.8</v>
      </c>
      <c r="D47" s="24">
        <v>4397.7</v>
      </c>
      <c r="E47" s="24">
        <f t="shared" si="2"/>
        <v>66.36234683406772</v>
      </c>
      <c r="F47" s="45">
        <v>3980.6</v>
      </c>
      <c r="G47" s="24">
        <f aca="true" t="shared" si="3" ref="G47:G54">D47-F47</f>
        <v>417.0999999999999</v>
      </c>
      <c r="H47" s="2">
        <v>64</v>
      </c>
    </row>
    <row r="48" spans="1:8" ht="51">
      <c r="A48" s="44" t="s">
        <v>5</v>
      </c>
      <c r="B48" s="24" t="s">
        <v>6</v>
      </c>
      <c r="C48" s="24">
        <v>5508.5</v>
      </c>
      <c r="D48" s="24">
        <v>3790.4</v>
      </c>
      <c r="E48" s="24">
        <f t="shared" si="2"/>
        <v>68.81002087682673</v>
      </c>
      <c r="F48" s="1">
        <v>3422.9</v>
      </c>
      <c r="G48" s="24">
        <f t="shared" si="3"/>
        <v>367.5</v>
      </c>
      <c r="H48" s="2">
        <v>65.2</v>
      </c>
    </row>
    <row r="49" spans="1:8" ht="51">
      <c r="A49" s="44" t="s">
        <v>7</v>
      </c>
      <c r="B49" s="24" t="s">
        <v>8</v>
      </c>
      <c r="C49" s="24">
        <v>64983.3</v>
      </c>
      <c r="D49" s="24">
        <v>42650.2</v>
      </c>
      <c r="E49" s="24">
        <f t="shared" si="2"/>
        <v>65.63255482562442</v>
      </c>
      <c r="F49" s="1">
        <v>40772.9</v>
      </c>
      <c r="G49" s="24">
        <f t="shared" si="3"/>
        <v>1877.2999999999956</v>
      </c>
      <c r="H49" s="2">
        <v>67.3</v>
      </c>
    </row>
    <row r="50" spans="1:8" ht="12.75">
      <c r="A50" s="44" t="s">
        <v>9</v>
      </c>
      <c r="B50" s="24" t="s">
        <v>118</v>
      </c>
      <c r="C50" s="24">
        <v>0</v>
      </c>
      <c r="D50" s="24">
        <v>0</v>
      </c>
      <c r="E50" s="24"/>
      <c r="F50" s="1">
        <v>0</v>
      </c>
      <c r="G50" s="24">
        <f t="shared" si="3"/>
        <v>0</v>
      </c>
      <c r="H50" s="2">
        <v>0</v>
      </c>
    </row>
    <row r="51" spans="1:8" ht="38.25">
      <c r="A51" s="44" t="s">
        <v>10</v>
      </c>
      <c r="B51" s="24" t="s">
        <v>11</v>
      </c>
      <c r="C51" s="24">
        <v>8218.2</v>
      </c>
      <c r="D51" s="24">
        <v>5754.1</v>
      </c>
      <c r="E51" s="24">
        <f t="shared" si="2"/>
        <v>70.01654863595435</v>
      </c>
      <c r="F51" s="1">
        <v>5583</v>
      </c>
      <c r="G51" s="24">
        <f t="shared" si="3"/>
        <v>171.10000000000036</v>
      </c>
      <c r="H51" s="2">
        <v>70.2</v>
      </c>
    </row>
    <row r="52" spans="1:8" ht="12.75">
      <c r="A52" s="44" t="s">
        <v>12</v>
      </c>
      <c r="B52" s="24" t="s">
        <v>13</v>
      </c>
      <c r="C52" s="24">
        <v>157.4</v>
      </c>
      <c r="D52" s="24">
        <v>157.4</v>
      </c>
      <c r="E52" s="24">
        <v>0</v>
      </c>
      <c r="F52" s="1">
        <v>0</v>
      </c>
      <c r="G52" s="24">
        <f t="shared" si="3"/>
        <v>157.4</v>
      </c>
      <c r="H52" s="2">
        <v>0</v>
      </c>
    </row>
    <row r="53" spans="1:8" ht="12.75">
      <c r="A53" s="44" t="s">
        <v>14</v>
      </c>
      <c r="B53" s="24" t="s">
        <v>60</v>
      </c>
      <c r="C53" s="24">
        <v>4728.4</v>
      </c>
      <c r="D53" s="24">
        <v>0</v>
      </c>
      <c r="E53" s="24">
        <f t="shared" si="2"/>
        <v>0</v>
      </c>
      <c r="F53" s="1">
        <v>0</v>
      </c>
      <c r="G53" s="24">
        <f t="shared" si="3"/>
        <v>0</v>
      </c>
      <c r="H53" s="2">
        <v>0</v>
      </c>
    </row>
    <row r="54" spans="1:8" ht="12.75">
      <c r="A54" s="44" t="s">
        <v>15</v>
      </c>
      <c r="B54" s="24" t="s">
        <v>97</v>
      </c>
      <c r="C54" s="24">
        <v>20038.3</v>
      </c>
      <c r="D54" s="24">
        <v>12125.4</v>
      </c>
      <c r="E54" s="24">
        <f t="shared" si="2"/>
        <v>60.511121202896454</v>
      </c>
      <c r="F54" s="1">
        <v>11479</v>
      </c>
      <c r="G54" s="24">
        <f t="shared" si="3"/>
        <v>646.3999999999996</v>
      </c>
      <c r="H54" s="2">
        <v>63.6</v>
      </c>
    </row>
    <row r="55" spans="1:8" ht="12.75">
      <c r="A55" s="41" t="s">
        <v>98</v>
      </c>
      <c r="B55" s="42" t="s">
        <v>99</v>
      </c>
      <c r="C55" s="42">
        <f>C57+C56</f>
        <v>1433.8</v>
      </c>
      <c r="D55" s="42">
        <f>D57+D56</f>
        <v>806.2</v>
      </c>
      <c r="E55" s="42">
        <f t="shared" si="2"/>
        <v>56.228204770539826</v>
      </c>
      <c r="F55" s="3">
        <f>F56+F57</f>
        <v>889.4000000000001</v>
      </c>
      <c r="G55" s="42">
        <f aca="true" t="shared" si="4" ref="G55:G95">D55-F55</f>
        <v>-83.20000000000005</v>
      </c>
      <c r="H55" s="10">
        <v>61.1</v>
      </c>
    </row>
    <row r="56" spans="1:8" ht="12.75">
      <c r="A56" s="44" t="s">
        <v>122</v>
      </c>
      <c r="B56" s="24" t="s">
        <v>121</v>
      </c>
      <c r="C56" s="24">
        <v>1433.8</v>
      </c>
      <c r="D56" s="24">
        <v>806.2</v>
      </c>
      <c r="E56" s="24">
        <f t="shared" si="2"/>
        <v>56.228204770539826</v>
      </c>
      <c r="F56" s="1">
        <v>769.2</v>
      </c>
      <c r="G56" s="24">
        <f t="shared" si="4"/>
        <v>37</v>
      </c>
      <c r="H56" s="2">
        <v>57.6</v>
      </c>
    </row>
    <row r="57" spans="1:8" ht="12.75">
      <c r="A57" s="44" t="s">
        <v>100</v>
      </c>
      <c r="B57" s="24" t="s">
        <v>101</v>
      </c>
      <c r="C57" s="24">
        <v>0</v>
      </c>
      <c r="D57" s="24">
        <v>0</v>
      </c>
      <c r="E57" s="24"/>
      <c r="F57" s="1">
        <v>120.2</v>
      </c>
      <c r="G57" s="24">
        <f t="shared" si="4"/>
        <v>-120.2</v>
      </c>
      <c r="H57" s="2">
        <v>100</v>
      </c>
    </row>
    <row r="58" spans="1:8" ht="25.5">
      <c r="A58" s="41" t="s">
        <v>16</v>
      </c>
      <c r="B58" s="42" t="s">
        <v>17</v>
      </c>
      <c r="C58" s="42">
        <f>C59</f>
        <v>746.5</v>
      </c>
      <c r="D58" s="42">
        <f>D59</f>
        <v>359.2</v>
      </c>
      <c r="E58" s="42">
        <f t="shared" si="2"/>
        <v>48.117883456128595</v>
      </c>
      <c r="F58" s="43">
        <f>F59</f>
        <v>161.2</v>
      </c>
      <c r="G58" s="42">
        <f t="shared" si="4"/>
        <v>198</v>
      </c>
      <c r="H58" s="10">
        <v>15.2</v>
      </c>
    </row>
    <row r="59" spans="1:8" ht="38.25">
      <c r="A59" s="44" t="s">
        <v>102</v>
      </c>
      <c r="B59" s="24" t="s">
        <v>18</v>
      </c>
      <c r="C59" s="24">
        <v>746.5</v>
      </c>
      <c r="D59" s="24">
        <v>359.2</v>
      </c>
      <c r="E59" s="24">
        <f t="shared" si="2"/>
        <v>48.117883456128595</v>
      </c>
      <c r="F59" s="1">
        <v>161.2</v>
      </c>
      <c r="G59" s="24">
        <f t="shared" si="4"/>
        <v>198</v>
      </c>
      <c r="H59" s="2">
        <v>15.2</v>
      </c>
    </row>
    <row r="60" spans="1:8" ht="12.75">
      <c r="A60" s="41" t="s">
        <v>19</v>
      </c>
      <c r="B60" s="42" t="s">
        <v>20</v>
      </c>
      <c r="C60" s="42">
        <f>C61+C62+C63+C66+C64+C65</f>
        <v>52235.9</v>
      </c>
      <c r="D60" s="42">
        <f>D61+D62+D63+D66+D64+D65</f>
        <v>36459.8</v>
      </c>
      <c r="E60" s="42">
        <f t="shared" si="2"/>
        <v>69.79835706860608</v>
      </c>
      <c r="F60" s="42">
        <f>F61+F62+F63+F66+F64+F65</f>
        <v>22573.4</v>
      </c>
      <c r="G60" s="42">
        <f t="shared" si="4"/>
        <v>13886.400000000001</v>
      </c>
      <c r="H60" s="10">
        <v>28.8</v>
      </c>
    </row>
    <row r="61" spans="1:8" ht="12.75">
      <c r="A61" s="44" t="s">
        <v>21</v>
      </c>
      <c r="B61" s="24" t="s">
        <v>22</v>
      </c>
      <c r="C61" s="24">
        <v>4206</v>
      </c>
      <c r="D61" s="24">
        <v>2754.4</v>
      </c>
      <c r="E61" s="24">
        <f t="shared" si="2"/>
        <v>65.48739895387541</v>
      </c>
      <c r="F61" s="1">
        <v>2557.2</v>
      </c>
      <c r="G61" s="24">
        <f t="shared" si="4"/>
        <v>197.20000000000027</v>
      </c>
      <c r="H61" s="2">
        <v>67.7</v>
      </c>
    </row>
    <row r="62" spans="1:8" ht="12.75">
      <c r="A62" s="44" t="s">
        <v>23</v>
      </c>
      <c r="B62" s="24" t="s">
        <v>24</v>
      </c>
      <c r="C62" s="24">
        <v>0</v>
      </c>
      <c r="D62" s="24">
        <v>0</v>
      </c>
      <c r="E62" s="24"/>
      <c r="F62" s="45">
        <v>33.3</v>
      </c>
      <c r="G62" s="24">
        <f t="shared" si="4"/>
        <v>-33.3</v>
      </c>
      <c r="H62" s="2">
        <v>0.3</v>
      </c>
    </row>
    <row r="63" spans="1:8" ht="12.75">
      <c r="A63" s="44" t="s">
        <v>25</v>
      </c>
      <c r="B63" s="24" t="s">
        <v>26</v>
      </c>
      <c r="C63" s="24">
        <v>5332.6</v>
      </c>
      <c r="D63" s="24">
        <v>4412.9</v>
      </c>
      <c r="E63" s="24">
        <f t="shared" si="2"/>
        <v>82.75325357236619</v>
      </c>
      <c r="F63" s="1">
        <v>8781.6</v>
      </c>
      <c r="G63" s="24">
        <f t="shared" si="4"/>
        <v>-4368.700000000001</v>
      </c>
      <c r="H63" s="2">
        <v>85.6</v>
      </c>
    </row>
    <row r="64" spans="1:8" ht="12.75">
      <c r="A64" s="44" t="s">
        <v>62</v>
      </c>
      <c r="B64" s="24" t="s">
        <v>63</v>
      </c>
      <c r="C64" s="24">
        <v>40816.5</v>
      </c>
      <c r="D64" s="24">
        <v>27786.5</v>
      </c>
      <c r="E64" s="24">
        <f t="shared" si="2"/>
        <v>68.07663567429839</v>
      </c>
      <c r="F64" s="1">
        <v>10810.7</v>
      </c>
      <c r="G64" s="24">
        <f t="shared" si="4"/>
        <v>16975.8</v>
      </c>
      <c r="H64" s="2">
        <v>21</v>
      </c>
    </row>
    <row r="65" spans="1:8" ht="12.75">
      <c r="A65" s="44" t="s">
        <v>143</v>
      </c>
      <c r="B65" s="24" t="s">
        <v>142</v>
      </c>
      <c r="C65" s="24">
        <v>0</v>
      </c>
      <c r="D65" s="24">
        <v>0</v>
      </c>
      <c r="E65" s="24"/>
      <c r="F65" s="1">
        <v>0</v>
      </c>
      <c r="G65" s="24">
        <f t="shared" si="4"/>
        <v>0</v>
      </c>
      <c r="H65" s="2">
        <v>0</v>
      </c>
    </row>
    <row r="66" spans="1:8" ht="12.75">
      <c r="A66" s="44" t="s">
        <v>27</v>
      </c>
      <c r="B66" s="24" t="s">
        <v>28</v>
      </c>
      <c r="C66" s="24">
        <v>1880.8</v>
      </c>
      <c r="D66" s="24">
        <v>1506</v>
      </c>
      <c r="E66" s="24">
        <f t="shared" si="2"/>
        <v>80.07230965546576</v>
      </c>
      <c r="F66" s="1">
        <v>390.6</v>
      </c>
      <c r="G66" s="24">
        <f t="shared" si="4"/>
        <v>1115.4</v>
      </c>
      <c r="H66" s="2">
        <v>89</v>
      </c>
    </row>
    <row r="67" spans="1:8" ht="12.75">
      <c r="A67" s="41" t="s">
        <v>29</v>
      </c>
      <c r="B67" s="42" t="s">
        <v>30</v>
      </c>
      <c r="C67" s="42">
        <f>C69+C70+C68+C71</f>
        <v>111403.6</v>
      </c>
      <c r="D67" s="42">
        <f>D69+D70+D68+D71</f>
        <v>66328</v>
      </c>
      <c r="E67" s="42">
        <f t="shared" si="2"/>
        <v>59.53847092912616</v>
      </c>
      <c r="F67" s="42">
        <f>F69+F70+F68+F71</f>
        <v>64474.5</v>
      </c>
      <c r="G67" s="42">
        <f t="shared" si="4"/>
        <v>1853.5</v>
      </c>
      <c r="H67" s="10">
        <v>43.5</v>
      </c>
    </row>
    <row r="68" spans="1:8" ht="12.75">
      <c r="A68" s="44" t="s">
        <v>124</v>
      </c>
      <c r="B68" s="24" t="s">
        <v>123</v>
      </c>
      <c r="C68" s="24">
        <v>50793.1</v>
      </c>
      <c r="D68" s="24">
        <v>32165.7</v>
      </c>
      <c r="E68" s="24">
        <f t="shared" si="2"/>
        <v>63.326908576164875</v>
      </c>
      <c r="F68" s="45">
        <v>20394.7</v>
      </c>
      <c r="G68" s="24">
        <f t="shared" si="4"/>
        <v>11771</v>
      </c>
      <c r="H68" s="2">
        <v>25.4</v>
      </c>
    </row>
    <row r="69" spans="1:8" ht="12.75">
      <c r="A69" s="44" t="s">
        <v>31</v>
      </c>
      <c r="B69" s="24" t="s">
        <v>32</v>
      </c>
      <c r="C69" s="24">
        <v>29210.9</v>
      </c>
      <c r="D69" s="24">
        <v>13763.3</v>
      </c>
      <c r="E69" s="24">
        <f t="shared" si="2"/>
        <v>47.117000845574765</v>
      </c>
      <c r="F69" s="1">
        <v>21489.3</v>
      </c>
      <c r="G69" s="24">
        <f t="shared" si="4"/>
        <v>-7726</v>
      </c>
      <c r="H69" s="2">
        <v>61.9</v>
      </c>
    </row>
    <row r="70" spans="1:8" ht="12.75">
      <c r="A70" s="44" t="s">
        <v>64</v>
      </c>
      <c r="B70" s="24" t="s">
        <v>65</v>
      </c>
      <c r="C70" s="24">
        <v>31393.1</v>
      </c>
      <c r="D70" s="24">
        <v>20399</v>
      </c>
      <c r="E70" s="24">
        <f t="shared" si="2"/>
        <v>64.97924703199111</v>
      </c>
      <c r="F70" s="45">
        <v>22583.2</v>
      </c>
      <c r="G70" s="24">
        <f t="shared" si="4"/>
        <v>-2184.2000000000007</v>
      </c>
      <c r="H70" s="2">
        <v>68.4</v>
      </c>
    </row>
    <row r="71" spans="1:8" ht="25.5">
      <c r="A71" s="44" t="s">
        <v>128</v>
      </c>
      <c r="B71" s="24" t="s">
        <v>127</v>
      </c>
      <c r="C71" s="24">
        <v>6.5</v>
      </c>
      <c r="D71" s="24">
        <v>0</v>
      </c>
      <c r="E71" s="24">
        <f t="shared" si="2"/>
        <v>0</v>
      </c>
      <c r="F71" s="45">
        <v>7.3</v>
      </c>
      <c r="G71" s="24">
        <f t="shared" si="4"/>
        <v>-7.3</v>
      </c>
      <c r="H71" s="2">
        <v>100</v>
      </c>
    </row>
    <row r="72" spans="1:8" s="62" customFormat="1" ht="12.75">
      <c r="A72" s="41" t="s">
        <v>139</v>
      </c>
      <c r="B72" s="61" t="s">
        <v>137</v>
      </c>
      <c r="C72" s="42">
        <f>C73</f>
        <v>260</v>
      </c>
      <c r="D72" s="42">
        <f>D73</f>
        <v>102.2</v>
      </c>
      <c r="E72" s="42">
        <f t="shared" si="2"/>
        <v>39.30769230769231</v>
      </c>
      <c r="F72" s="42">
        <f>F73</f>
        <v>0</v>
      </c>
      <c r="G72" s="42">
        <f t="shared" si="4"/>
        <v>102.2</v>
      </c>
      <c r="H72" s="42">
        <f>H73</f>
        <v>0</v>
      </c>
    </row>
    <row r="73" spans="1:8" ht="25.5">
      <c r="A73" s="44" t="s">
        <v>140</v>
      </c>
      <c r="B73" s="60" t="s">
        <v>138</v>
      </c>
      <c r="C73" s="24">
        <v>260</v>
      </c>
      <c r="D73" s="24">
        <v>102.2</v>
      </c>
      <c r="E73" s="24">
        <f t="shared" si="2"/>
        <v>39.30769230769231</v>
      </c>
      <c r="F73" s="45">
        <v>0</v>
      </c>
      <c r="G73" s="24">
        <f t="shared" si="4"/>
        <v>102.2</v>
      </c>
      <c r="H73" s="2">
        <v>0</v>
      </c>
    </row>
    <row r="74" spans="1:8" ht="12.75">
      <c r="A74" s="41" t="s">
        <v>33</v>
      </c>
      <c r="B74" s="42" t="s">
        <v>34</v>
      </c>
      <c r="C74" s="42">
        <f>C75+C76+C78+C79+C77</f>
        <v>357047.19999999995</v>
      </c>
      <c r="D74" s="42">
        <f>D75+D76+D78+D79+D77</f>
        <v>246597.2</v>
      </c>
      <c r="E74" s="42">
        <f t="shared" si="2"/>
        <v>69.06571456098803</v>
      </c>
      <c r="F74" s="43">
        <f>F75+F76+F78+F79+F77</f>
        <v>237365.2</v>
      </c>
      <c r="G74" s="42">
        <f t="shared" si="4"/>
        <v>9232</v>
      </c>
      <c r="H74" s="10">
        <v>67.6</v>
      </c>
    </row>
    <row r="75" spans="1:8" ht="12.75">
      <c r="A75" s="44" t="s">
        <v>35</v>
      </c>
      <c r="B75" s="24" t="s">
        <v>36</v>
      </c>
      <c r="C75" s="24">
        <v>65197</v>
      </c>
      <c r="D75" s="24">
        <v>48882.1</v>
      </c>
      <c r="E75" s="24">
        <f t="shared" si="2"/>
        <v>74.9759958280289</v>
      </c>
      <c r="F75" s="1">
        <v>44201</v>
      </c>
      <c r="G75" s="24">
        <f t="shared" si="4"/>
        <v>4681.0999999999985</v>
      </c>
      <c r="H75" s="2">
        <v>71.5</v>
      </c>
    </row>
    <row r="76" spans="1:8" ht="12.75">
      <c r="A76" s="44" t="s">
        <v>37</v>
      </c>
      <c r="B76" s="24" t="s">
        <v>38</v>
      </c>
      <c r="C76" s="24">
        <v>270560.3</v>
      </c>
      <c r="D76" s="24">
        <v>182321.5</v>
      </c>
      <c r="E76" s="24">
        <f t="shared" si="2"/>
        <v>67.38664172090289</v>
      </c>
      <c r="F76" s="45">
        <v>178843.4</v>
      </c>
      <c r="G76" s="24">
        <f t="shared" si="4"/>
        <v>3478.100000000006</v>
      </c>
      <c r="H76" s="2">
        <v>66.4</v>
      </c>
    </row>
    <row r="77" spans="1:8" ht="25.5">
      <c r="A77" s="44" t="s">
        <v>103</v>
      </c>
      <c r="B77" s="24" t="s">
        <v>104</v>
      </c>
      <c r="C77" s="24">
        <v>114.5</v>
      </c>
      <c r="D77" s="24">
        <v>114.5</v>
      </c>
      <c r="E77" s="24">
        <f t="shared" si="2"/>
        <v>100</v>
      </c>
      <c r="F77" s="1">
        <v>53.5</v>
      </c>
      <c r="G77" s="24">
        <f t="shared" si="4"/>
        <v>61</v>
      </c>
      <c r="H77" s="2">
        <v>31</v>
      </c>
    </row>
    <row r="78" spans="1:8" ht="12.75">
      <c r="A78" s="44" t="s">
        <v>39</v>
      </c>
      <c r="B78" s="24" t="s">
        <v>40</v>
      </c>
      <c r="C78" s="24">
        <v>5222.3</v>
      </c>
      <c r="D78" s="24">
        <v>4417.1</v>
      </c>
      <c r="E78" s="24">
        <f t="shared" si="2"/>
        <v>84.5815062328859</v>
      </c>
      <c r="F78" s="1">
        <v>4409.6</v>
      </c>
      <c r="G78" s="24">
        <f t="shared" si="4"/>
        <v>7.5</v>
      </c>
      <c r="H78" s="2">
        <v>79</v>
      </c>
    </row>
    <row r="79" spans="1:8" ht="12.75">
      <c r="A79" s="44" t="s">
        <v>41</v>
      </c>
      <c r="B79" s="24" t="s">
        <v>42</v>
      </c>
      <c r="C79" s="24">
        <v>15953.1</v>
      </c>
      <c r="D79" s="24">
        <v>10862</v>
      </c>
      <c r="E79" s="24">
        <f t="shared" si="2"/>
        <v>68.08708025399453</v>
      </c>
      <c r="F79" s="1">
        <v>9857.7</v>
      </c>
      <c r="G79" s="24">
        <f t="shared" si="4"/>
        <v>1004.2999999999993</v>
      </c>
      <c r="H79" s="2">
        <v>69.6</v>
      </c>
    </row>
    <row r="80" spans="1:8" ht="12.75">
      <c r="A80" s="41" t="s">
        <v>105</v>
      </c>
      <c r="B80" s="42" t="s">
        <v>43</v>
      </c>
      <c r="C80" s="42">
        <f>C81+C82</f>
        <v>43194.2</v>
      </c>
      <c r="D80" s="42">
        <f>D81+D82</f>
        <v>31951.3</v>
      </c>
      <c r="E80" s="42">
        <f t="shared" si="2"/>
        <v>73.9712739210357</v>
      </c>
      <c r="F80" s="43">
        <f>F81+F82</f>
        <v>31158.8</v>
      </c>
      <c r="G80" s="42">
        <f t="shared" si="4"/>
        <v>792.5</v>
      </c>
      <c r="H80" s="10">
        <v>72.1</v>
      </c>
    </row>
    <row r="81" spans="1:8" ht="12.75">
      <c r="A81" s="44" t="s">
        <v>44</v>
      </c>
      <c r="B81" s="24" t="s">
        <v>45</v>
      </c>
      <c r="C81" s="24">
        <v>41701.6</v>
      </c>
      <c r="D81" s="24">
        <v>30855.5</v>
      </c>
      <c r="E81" s="24">
        <f t="shared" si="2"/>
        <v>73.99116580658776</v>
      </c>
      <c r="F81" s="1">
        <v>30328.6</v>
      </c>
      <c r="G81" s="24">
        <f t="shared" si="4"/>
        <v>526.9000000000015</v>
      </c>
      <c r="H81" s="2">
        <v>72.2</v>
      </c>
    </row>
    <row r="82" spans="1:8" ht="25.5">
      <c r="A82" s="44" t="s">
        <v>106</v>
      </c>
      <c r="B82" s="24" t="s">
        <v>47</v>
      </c>
      <c r="C82" s="24">
        <v>1492.6</v>
      </c>
      <c r="D82" s="24">
        <v>1095.8</v>
      </c>
      <c r="E82" s="24">
        <f t="shared" si="2"/>
        <v>73.41551654830496</v>
      </c>
      <c r="F82" s="45">
        <v>830.2</v>
      </c>
      <c r="G82" s="24">
        <f t="shared" si="4"/>
        <v>265.5999999999999</v>
      </c>
      <c r="H82" s="2">
        <v>67.4</v>
      </c>
    </row>
    <row r="83" spans="1:8" ht="12.75">
      <c r="A83" s="41" t="s">
        <v>48</v>
      </c>
      <c r="B83" s="42" t="s">
        <v>49</v>
      </c>
      <c r="C83" s="42">
        <f>C84+C85+C86+C87</f>
        <v>58614.700000000004</v>
      </c>
      <c r="D83" s="42">
        <f>D84+D85+D86+D87</f>
        <v>34464.9</v>
      </c>
      <c r="E83" s="42">
        <f t="shared" si="2"/>
        <v>58.799072587593216</v>
      </c>
      <c r="F83" s="43">
        <f>F84+F85+F86+F87</f>
        <v>22907.7</v>
      </c>
      <c r="G83" s="42">
        <f t="shared" si="4"/>
        <v>11557.2</v>
      </c>
      <c r="H83" s="10">
        <v>41</v>
      </c>
    </row>
    <row r="84" spans="1:8" ht="12.75">
      <c r="A84" s="44" t="s">
        <v>50</v>
      </c>
      <c r="B84" s="59">
        <v>1001</v>
      </c>
      <c r="C84" s="24">
        <v>2646.1</v>
      </c>
      <c r="D84" s="24">
        <v>1843.9</v>
      </c>
      <c r="E84" s="24">
        <f t="shared" si="2"/>
        <v>69.6836854238313</v>
      </c>
      <c r="F84" s="1">
        <v>1680.2</v>
      </c>
      <c r="G84" s="24">
        <f t="shared" si="4"/>
        <v>163.70000000000005</v>
      </c>
      <c r="H84" s="2">
        <v>69.9</v>
      </c>
    </row>
    <row r="85" spans="1:8" ht="12.75">
      <c r="A85" s="44" t="s">
        <v>51</v>
      </c>
      <c r="B85" s="24" t="s">
        <v>52</v>
      </c>
      <c r="C85" s="24">
        <v>13145.6</v>
      </c>
      <c r="D85" s="24">
        <v>6346.1</v>
      </c>
      <c r="E85" s="24">
        <f t="shared" si="2"/>
        <v>48.27546859785784</v>
      </c>
      <c r="F85" s="45">
        <v>5224.8</v>
      </c>
      <c r="G85" s="24">
        <f t="shared" si="4"/>
        <v>1121.3000000000002</v>
      </c>
      <c r="H85" s="2">
        <v>34.3</v>
      </c>
    </row>
    <row r="86" spans="1:8" ht="12.75">
      <c r="A86" s="44" t="s">
        <v>53</v>
      </c>
      <c r="B86" s="24" t="s">
        <v>54</v>
      </c>
      <c r="C86" s="24">
        <v>42547.9</v>
      </c>
      <c r="D86" s="24">
        <v>26068.6</v>
      </c>
      <c r="E86" s="24">
        <f t="shared" si="2"/>
        <v>61.26882877885864</v>
      </c>
      <c r="F86" s="1">
        <v>15796.4</v>
      </c>
      <c r="G86" s="24">
        <f t="shared" si="4"/>
        <v>10272.199999999999</v>
      </c>
      <c r="H86" s="2">
        <v>41.6</v>
      </c>
    </row>
    <row r="87" spans="1:8" ht="12.75">
      <c r="A87" s="44" t="s">
        <v>55</v>
      </c>
      <c r="B87" s="59">
        <v>1006</v>
      </c>
      <c r="C87" s="24">
        <v>275.1</v>
      </c>
      <c r="D87" s="24">
        <v>206.3</v>
      </c>
      <c r="E87" s="24">
        <f t="shared" si="2"/>
        <v>74.99091239549254</v>
      </c>
      <c r="F87" s="1">
        <v>206.3</v>
      </c>
      <c r="G87" s="24">
        <f t="shared" si="4"/>
        <v>0</v>
      </c>
      <c r="H87" s="2">
        <v>75</v>
      </c>
    </row>
    <row r="88" spans="1:8" ht="12.75">
      <c r="A88" s="41" t="s">
        <v>107</v>
      </c>
      <c r="B88" s="42" t="s">
        <v>56</v>
      </c>
      <c r="C88" s="42">
        <f>C89+C90</f>
        <v>11865.199999999999</v>
      </c>
      <c r="D88" s="42">
        <f>D89+D90</f>
        <v>8213.5</v>
      </c>
      <c r="E88" s="42">
        <f t="shared" si="2"/>
        <v>69.22344334693052</v>
      </c>
      <c r="F88" s="43">
        <f>F89+F90</f>
        <v>7996.8</v>
      </c>
      <c r="G88" s="42">
        <f t="shared" si="4"/>
        <v>216.69999999999982</v>
      </c>
      <c r="H88" s="10">
        <v>67.1</v>
      </c>
    </row>
    <row r="89" spans="1:8" ht="12.75">
      <c r="A89" s="44" t="s">
        <v>108</v>
      </c>
      <c r="B89" s="24" t="s">
        <v>57</v>
      </c>
      <c r="C89" s="24">
        <v>10257.3</v>
      </c>
      <c r="D89" s="24">
        <v>6894.3</v>
      </c>
      <c r="E89" s="24">
        <f t="shared" si="2"/>
        <v>67.21359422070135</v>
      </c>
      <c r="F89" s="1">
        <v>6889.1</v>
      </c>
      <c r="G89" s="24">
        <f t="shared" si="4"/>
        <v>5.199999999999818</v>
      </c>
      <c r="H89" s="2">
        <v>65.7</v>
      </c>
    </row>
    <row r="90" spans="1:8" ht="12.75">
      <c r="A90" s="44" t="s">
        <v>126</v>
      </c>
      <c r="B90" s="24" t="s">
        <v>125</v>
      </c>
      <c r="C90" s="24">
        <v>1607.9</v>
      </c>
      <c r="D90" s="24">
        <v>1319.2</v>
      </c>
      <c r="E90" s="24">
        <f t="shared" si="2"/>
        <v>82.0449032900056</v>
      </c>
      <c r="F90" s="1">
        <v>1107.7</v>
      </c>
      <c r="G90" s="24">
        <f t="shared" si="4"/>
        <v>211.5</v>
      </c>
      <c r="H90" s="2">
        <v>77</v>
      </c>
    </row>
    <row r="91" spans="1:8" ht="12.75">
      <c r="A91" s="41" t="s">
        <v>109</v>
      </c>
      <c r="B91" s="42" t="s">
        <v>110</v>
      </c>
      <c r="C91" s="42">
        <f>C92</f>
        <v>736.3</v>
      </c>
      <c r="D91" s="42">
        <f>D92</f>
        <v>370.5</v>
      </c>
      <c r="E91" s="42">
        <f t="shared" si="2"/>
        <v>50.31916338449002</v>
      </c>
      <c r="F91" s="43">
        <f>F92</f>
        <v>953.6</v>
      </c>
      <c r="G91" s="42">
        <f t="shared" si="4"/>
        <v>-583.1</v>
      </c>
      <c r="H91" s="10">
        <v>77.1</v>
      </c>
    </row>
    <row r="92" spans="1:8" ht="12.75">
      <c r="A92" s="44" t="s">
        <v>46</v>
      </c>
      <c r="B92" s="24" t="s">
        <v>111</v>
      </c>
      <c r="C92" s="24">
        <v>736.3</v>
      </c>
      <c r="D92" s="24">
        <v>370.5</v>
      </c>
      <c r="E92" s="24">
        <f t="shared" si="2"/>
        <v>50.31916338449002</v>
      </c>
      <c r="F92" s="1">
        <v>953.6</v>
      </c>
      <c r="G92" s="24">
        <f t="shared" si="4"/>
        <v>-583.1</v>
      </c>
      <c r="H92" s="2">
        <v>77.1</v>
      </c>
    </row>
    <row r="93" spans="1:8" ht="25.5">
      <c r="A93" s="41" t="s">
        <v>61</v>
      </c>
      <c r="B93" s="42" t="s">
        <v>112</v>
      </c>
      <c r="C93" s="42">
        <f>C94</f>
        <v>4180.5</v>
      </c>
      <c r="D93" s="42">
        <f>D94</f>
        <v>2175.2</v>
      </c>
      <c r="E93" s="42">
        <f t="shared" si="2"/>
        <v>52.032053582107395</v>
      </c>
      <c r="F93" s="43">
        <f>F94</f>
        <v>1061.1</v>
      </c>
      <c r="G93" s="42">
        <f t="shared" si="4"/>
        <v>1114.1</v>
      </c>
      <c r="H93" s="10">
        <v>68.2</v>
      </c>
    </row>
    <row r="94" spans="1:8" ht="25.5">
      <c r="A94" s="44" t="s">
        <v>113</v>
      </c>
      <c r="B94" s="24" t="s">
        <v>114</v>
      </c>
      <c r="C94" s="24">
        <v>4180.5</v>
      </c>
      <c r="D94" s="24">
        <v>2175.2</v>
      </c>
      <c r="E94" s="24">
        <f t="shared" si="2"/>
        <v>52.032053582107395</v>
      </c>
      <c r="F94" s="45">
        <v>1061.1</v>
      </c>
      <c r="G94" s="24">
        <f t="shared" si="4"/>
        <v>1114.1</v>
      </c>
      <c r="H94" s="2">
        <v>68.2</v>
      </c>
    </row>
    <row r="95" spans="1:8" ht="12.75">
      <c r="A95" s="41" t="s">
        <v>58</v>
      </c>
      <c r="B95" s="42" t="s">
        <v>59</v>
      </c>
      <c r="C95" s="42">
        <f>C46+C55+C58+C60+C67+C74+C80+C83+C88+C91+C93+C72</f>
        <v>751978.7999999998</v>
      </c>
      <c r="D95" s="42">
        <f>D46+D55+D58+D60+D67+D74+D80+D83+D88+D91+D93+D72</f>
        <v>496703.2</v>
      </c>
      <c r="E95" s="42">
        <f t="shared" si="2"/>
        <v>66.05281957416886</v>
      </c>
      <c r="F95" s="42">
        <f>F46+F55+F58+F60+F67+F74+F80+F83+F88+F91+F93+F72</f>
        <v>454780.0999999999</v>
      </c>
      <c r="G95" s="42">
        <f t="shared" si="4"/>
        <v>41923.10000000009</v>
      </c>
      <c r="H95" s="10">
        <v>57.1</v>
      </c>
    </row>
    <row r="96" spans="1:8" ht="25.5">
      <c r="A96" s="44" t="s">
        <v>115</v>
      </c>
      <c r="B96" s="24" t="s">
        <v>116</v>
      </c>
      <c r="C96" s="24">
        <f>C44-C95</f>
        <v>-54394.799999999814</v>
      </c>
      <c r="D96" s="24">
        <f>D44-D95</f>
        <v>-6725.099999999977</v>
      </c>
      <c r="E96" s="24"/>
      <c r="F96" s="24">
        <f>F44-F95</f>
        <v>-11314.599999999919</v>
      </c>
      <c r="G96" s="24"/>
      <c r="H96" s="2"/>
    </row>
    <row r="97" spans="1:7" ht="12.75">
      <c r="A97" s="46"/>
      <c r="B97" s="47"/>
      <c r="C97" s="47"/>
      <c r="D97" s="47"/>
      <c r="E97" s="48"/>
      <c r="F97" s="49"/>
      <c r="G97" s="50"/>
    </row>
    <row r="98" spans="1:8" ht="12.75">
      <c r="A98" s="46"/>
      <c r="B98" s="47"/>
      <c r="C98" s="66"/>
      <c r="D98" s="66"/>
      <c r="E98" s="66"/>
      <c r="F98" s="66"/>
      <c r="G98" s="66"/>
      <c r="H98" s="66"/>
    </row>
    <row r="99" spans="1:7" ht="12.75">
      <c r="A99" s="51"/>
      <c r="B99" s="51"/>
      <c r="C99" s="51"/>
      <c r="D99" s="51"/>
      <c r="E99" s="51"/>
      <c r="F99" s="51"/>
      <c r="G99" s="51"/>
    </row>
  </sheetData>
  <sheetProtection/>
  <mergeCells count="2">
    <mergeCell ref="A1:H1"/>
    <mergeCell ref="C98:H98"/>
  </mergeCells>
  <printOptions/>
  <pageMargins left="0.55" right="0.18" top="0.17" bottom="0.17" header="0.17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2013-07-16T08:12:07Z</cp:lastPrinted>
  <dcterms:created xsi:type="dcterms:W3CDTF">2009-04-28T07:05:16Z</dcterms:created>
  <dcterms:modified xsi:type="dcterms:W3CDTF">2013-10-18T11:03:00Z</dcterms:modified>
  <cp:category/>
  <cp:version/>
  <cp:contentType/>
  <cp:contentStatus/>
</cp:coreProperties>
</file>