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'Лист1'!$A$1:$H$95</definedName>
  </definedNames>
  <calcPr fullCalcOnLoad="1"/>
</workbook>
</file>

<file path=xl/sharedStrings.xml><?xml version="1.0" encoding="utf-8"?>
<sst xmlns="http://schemas.openxmlformats.org/spreadsheetml/2006/main" count="144" uniqueCount="143">
  <si>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</si>
  <si>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</si>
  <si>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</si>
  <si>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</si>
  <si>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</si>
  <si>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</si>
  <si>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</si>
  <si>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</si>
  <si>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</si>
  <si>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</si>
  <si>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</si>
  <si>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</si>
  <si>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</si>
  <si>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</si>
  <si>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</si>
  <si>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</si>
  <si>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</si>
  <si>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</si>
  <si>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</si>
  <si>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</si>
  <si>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</si>
  <si>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</si>
  <si>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</si>
  <si>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</si>
  <si>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</si>
  <si>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</si>
  <si>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</si>
  <si>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</si>
  <si>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</si>
  <si>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</si>
  <si>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</si>
  <si>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</si>
  <si>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</si>
  <si>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</si>
  <si>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</si>
  <si>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</si>
  <si>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</si>
  <si>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</si>
  <si>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</si>
  <si>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</si>
  <si>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</si>
  <si>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</si>
  <si>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</si>
  <si>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</si>
  <si>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</si>
  <si>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</si>
  <si>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</si>
  <si>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</si>
  <si>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</si>
  <si>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</si>
  <si>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</si>
  <si>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</si>
  <si>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</si>
  <si>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</si>
  <si>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</si>
  <si>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</si>
  <si>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</si>
  <si>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</si>
  <si>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</si>
  <si>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</si>
  <si>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</si>
  <si>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Благоустройство</t>
  </si>
  <si>
    <t>0503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</si>
  <si>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</si>
  <si>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</si>
  <si>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</si>
  <si>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</si>
  <si>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</si>
  <si>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</si>
  <si>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</si>
  <si>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</si>
  <si>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</si>
  <si>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</si>
  <si>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</si>
  <si>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</si>
  <si>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</si>
  <si>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</si>
  <si>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</si>
  <si>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</si>
  <si>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</si>
  <si>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</si>
  <si>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</si>
  <si>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</si>
  <si>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</si>
  <si>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</si>
  <si>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</si>
  <si>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</si>
  <si>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</si>
  <si>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</si>
  <si>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</si>
  <si>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</si>
  <si>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</si>
  <si>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</si>
  <si>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гос.пошлина за выдачу разрешения на установку рекламной конструкции</t>
  </si>
  <si>
    <t>0113</t>
  </si>
  <si>
    <t>Национальная оборона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</si>
  <si>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</si>
  <si>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</si>
  <si>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</si>
  <si>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</si>
  <si>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</si>
  <si>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</si>
  <si>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</si>
  <si>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</si>
  <si>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</si>
  <si>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</si>
  <si>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</si>
  <si>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</si>
  <si>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</si>
  <si>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</si>
  <si>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</si>
  <si>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</si>
  <si>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</si>
  <si>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</si>
  <si>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</si>
  <si>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</t>
  </si>
  <si>
    <t>Мобилизационная и вневойсковая подготовка</t>
  </si>
  <si>
    <t>0501</t>
  </si>
  <si>
    <t>Жилищное хозяйство</t>
  </si>
  <si>
    <t>1102</t>
  </si>
  <si>
    <t>Массовый спорт</t>
  </si>
  <si>
    <t>НАЛОГИ НА ИМУЩЕСТВО</t>
  </si>
  <si>
    <t xml:space="preserve">налог на имущество физических лиц </t>
  </si>
  <si>
    <t>земельный налог</t>
  </si>
  <si>
    <t>налог на игорный бизнес</t>
  </si>
  <si>
    <t>% исполнения за 2013 год</t>
  </si>
  <si>
    <t>Налог с применением патентной системы</t>
  </si>
  <si>
    <t>Уточненный план на 2014 год</t>
  </si>
  <si>
    <t>% исполнения за 2014 год</t>
  </si>
  <si>
    <t>отклонение (факт 2014-2013)</t>
  </si>
  <si>
    <t>Акцизы по подакцизным товарам</t>
  </si>
  <si>
    <t>Отчет об исполнении консолидированного бюджета муниципального образования "Гагаринский район" Смоленской области за 1 полугодие 2014 года</t>
  </si>
  <si>
    <t>Исполнено за 1 полугодие 2014 года</t>
  </si>
  <si>
    <t>Исполнено за 1 полугодие 2013 года</t>
  </si>
  <si>
    <t>0600</t>
  </si>
  <si>
    <t>0605</t>
  </si>
  <si>
    <t>Охрана окружающей среды</t>
  </si>
  <si>
    <t>Другие вопросы в области охраны окружающей среды</t>
  </si>
  <si>
    <t>Земельный налог</t>
  </si>
  <si>
    <t>ДОХОДЫ ОТ ОКАЗАНИЯ ПЛАТНЫХ УСЛУГ</t>
  </si>
  <si>
    <t>Доходы от оказания платных услуг</t>
  </si>
  <si>
    <t>Доходы от продажи от продажи земельных участков (до разграничения государственной собственности)</t>
  </si>
  <si>
    <t xml:space="preserve">Доходы от продажи земельных участков, государственная собственность на которые разграничена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</si>
</sst>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2" borderId="0" xfId="0" applyNumberFormat="1" applyFont="1" applyFill="1" applyAlignment="1">
      <alignment/>
    </xf>
    <xf numFmtId="170" fontId="1" fillId="4" borderId="0" xfId="0" applyNumberFormat="1" applyFont="1" applyFill="1" applyAlignment="1">
      <alignment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33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vertical="center" wrapText="1"/>
    </xf>
    <xf numFmtId="170" fontId="1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1" fillId="0" borderId="10" xfId="0" applyNumberFormat="1" applyFont="1" applyBorder="1" applyAlignment="1">
      <alignment horizontal="center" vertical="center" wrapText="1"/>
    </xf>
    <xf numFmtId="170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170" fontId="3" fillId="0" borderId="13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 horizontal="right" vertical="top" wrapText="1"/>
    </xf>
    <xf numFmtId="170" fontId="3" fillId="32" borderId="10" xfId="0" applyNumberFormat="1" applyFont="1" applyFill="1" applyBorder="1" applyAlignment="1">
      <alignment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32" borderId="10" xfId="0" applyNumberFormat="1" applyFont="1" applyFill="1" applyBorder="1" applyAlignment="1">
      <alignment horizontal="center" vertical="center" wrapText="1"/>
    </xf>
    <xf numFmtId="170" fontId="3" fillId="4" borderId="10" xfId="0" applyNumberFormat="1" applyFont="1" applyFill="1" applyBorder="1" applyAlignment="1">
      <alignment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1" fillId="4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3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170" fontId="3" fillId="32" borderId="10" xfId="0" applyNumberFormat="1" applyFont="1" applyFill="1" applyBorder="1" applyAlignment="1">
      <alignment horizontal="center" vertical="center"/>
    </xf>
    <xf numFmtId="170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view="pageBreakPreview" zoomScaleSheetLayoutView="100" zoomScalePageLayoutView="0" workbookViewId="0" topLeftCell="A1">
      <pane xSplit="2" ySplit="2" topLeftCell="C8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2" sqref="D92"/>
    </sheetView>
  </sheetViews>
  <sheetFormatPr defaultColWidth="9.00390625" defaultRowHeight="12.75"/>
  <cols>
    <col min="1" max="1" width="44.875" style="9" customWidth="1"/>
    <col min="2" max="2" width="8.25390625" style="9" customWidth="1"/>
    <col min="3" max="3" width="13.75390625" style="9" customWidth="1"/>
    <col min="4" max="4" width="10.25390625" style="9" customWidth="1"/>
    <col min="5" max="6" width="10.625" style="9" customWidth="1"/>
    <col min="7" max="7" width="10.875" style="9" customWidth="1"/>
    <col min="8" max="8" width="9.125" style="4" customWidth="1"/>
    <col min="9" max="16384" width="9.125" style="9" customWidth="1"/>
  </cols>
  <sheetData>
    <row r="1" spans="1:8" ht="36" customHeight="1">
      <c r="A1" s="34" t="s">
        <v>131</v>
      </c>
      <c r="B1" s="34"/>
      <c r="C1" s="34"/>
      <c r="D1" s="34"/>
      <c r="E1" s="34"/>
      <c r="F1" s="34"/>
      <c r="G1" s="34"/>
      <c r="H1" s="34"/>
    </row>
    <row r="2" spans="1:8" ht="63.75">
      <c r="A2" s="10" t="s">
        <v>0</v>
      </c>
      <c r="B2" s="6" t="s">
        <v>1</v>
      </c>
      <c r="C2" s="6" t="s">
        <v>127</v>
      </c>
      <c r="D2" s="6" t="s">
        <v>132</v>
      </c>
      <c r="E2" s="6" t="s">
        <v>128</v>
      </c>
      <c r="F2" s="6" t="s">
        <v>133</v>
      </c>
      <c r="G2" s="6" t="s">
        <v>129</v>
      </c>
      <c r="H2" s="6" t="s">
        <v>125</v>
      </c>
    </row>
    <row r="3" spans="1:8" s="11" customFormat="1" ht="12.75">
      <c r="A3" s="36" t="s">
        <v>91</v>
      </c>
      <c r="B3" s="37">
        <v>10000</v>
      </c>
      <c r="C3" s="38">
        <f>C4+C26</f>
        <v>320157.89999999997</v>
      </c>
      <c r="D3" s="38">
        <f>D4+D26</f>
        <v>167711.7</v>
      </c>
      <c r="E3" s="38">
        <f>D3/C3*100</f>
        <v>52.38405799138488</v>
      </c>
      <c r="F3" s="38">
        <f>F4+F26</f>
        <v>151583.60000000003</v>
      </c>
      <c r="G3" s="38">
        <f>D3-F3</f>
        <v>16128.099999999977</v>
      </c>
      <c r="H3" s="39">
        <v>42.7</v>
      </c>
    </row>
    <row r="4" spans="1:8" s="12" customFormat="1" ht="12.75">
      <c r="A4" s="40" t="s">
        <v>63</v>
      </c>
      <c r="B4" s="41"/>
      <c r="C4" s="42">
        <f>C5+C7+C9+C13+C17+C19+C22</f>
        <v>269892.3</v>
      </c>
      <c r="D4" s="42">
        <f>D5+D7+D9+D13+D17+D19+D22</f>
        <v>130685.90000000001</v>
      </c>
      <c r="E4" s="42">
        <f>D4/C4*100</f>
        <v>48.42149998351194</v>
      </c>
      <c r="F4" s="42">
        <f>F5+F9+F13+F17+F19+F22</f>
        <v>129137.90000000002</v>
      </c>
      <c r="G4" s="42">
        <f aca="true" t="shared" si="0" ref="G4:G46">D4-F4</f>
        <v>1547.9999999999854</v>
      </c>
      <c r="H4" s="43">
        <v>41.3</v>
      </c>
    </row>
    <row r="5" spans="1:8" s="13" customFormat="1" ht="13.5">
      <c r="A5" s="44" t="s">
        <v>64</v>
      </c>
      <c r="B5" s="45">
        <v>10100</v>
      </c>
      <c r="C5" s="46">
        <f>C6</f>
        <v>174163.4</v>
      </c>
      <c r="D5" s="46">
        <f>D6</f>
        <v>78943.7</v>
      </c>
      <c r="E5" s="46">
        <f>D5/C5*100</f>
        <v>45.32737647519513</v>
      </c>
      <c r="F5" s="46">
        <f>F6</f>
        <v>77274.3</v>
      </c>
      <c r="G5" s="46">
        <f t="shared" si="0"/>
        <v>1669.3999999999942</v>
      </c>
      <c r="H5" s="47">
        <v>39.3</v>
      </c>
    </row>
    <row r="6" spans="1:8" ht="12.75">
      <c r="A6" s="48" t="s">
        <v>65</v>
      </c>
      <c r="B6" s="49">
        <v>10102</v>
      </c>
      <c r="C6" s="7">
        <v>174163.4</v>
      </c>
      <c r="D6" s="7">
        <v>78943.7</v>
      </c>
      <c r="E6" s="7">
        <f>D6/C6*100</f>
        <v>45.32737647519513</v>
      </c>
      <c r="F6" s="7">
        <v>77274.3</v>
      </c>
      <c r="G6" s="7">
        <f t="shared" si="0"/>
        <v>1669.3999999999942</v>
      </c>
      <c r="H6" s="2">
        <v>39.3</v>
      </c>
    </row>
    <row r="7" spans="1:8" s="13" customFormat="1" ht="13.5">
      <c r="A7" s="50" t="s">
        <v>130</v>
      </c>
      <c r="B7" s="51">
        <v>10300</v>
      </c>
      <c r="C7" s="52">
        <f>C8</f>
        <v>12104.5</v>
      </c>
      <c r="D7" s="52">
        <f>D8</f>
        <v>3800.1</v>
      </c>
      <c r="E7" s="52">
        <f>E8</f>
        <v>31.3941096286505</v>
      </c>
      <c r="F7" s="52"/>
      <c r="G7" s="52">
        <f>D7-F7</f>
        <v>3800.1</v>
      </c>
      <c r="H7" s="5"/>
    </row>
    <row r="8" spans="1:8" ht="12.75">
      <c r="A8" s="48" t="s">
        <v>130</v>
      </c>
      <c r="B8" s="49">
        <v>10302</v>
      </c>
      <c r="C8" s="7">
        <v>12104.5</v>
      </c>
      <c r="D8" s="7">
        <v>3800.1</v>
      </c>
      <c r="E8" s="7">
        <f>D8/C8*100</f>
        <v>31.3941096286505</v>
      </c>
      <c r="F8" s="7"/>
      <c r="G8" s="7">
        <f>D8-F8</f>
        <v>3800.1</v>
      </c>
      <c r="H8" s="2"/>
    </row>
    <row r="9" spans="1:8" ht="13.5">
      <c r="A9" s="44" t="s">
        <v>66</v>
      </c>
      <c r="B9" s="45">
        <v>10500</v>
      </c>
      <c r="C9" s="46">
        <f>C10+C11+C12</f>
        <v>30045.8</v>
      </c>
      <c r="D9" s="46">
        <f>D10+D11+D12</f>
        <v>13916.5</v>
      </c>
      <c r="E9" s="46">
        <f aca="true" t="shared" si="1" ref="E9:E46">D9/C9*100</f>
        <v>46.317621764106796</v>
      </c>
      <c r="F9" s="46">
        <f>F10+F11+F12</f>
        <v>15344.900000000001</v>
      </c>
      <c r="G9" s="46">
        <f t="shared" si="0"/>
        <v>-1428.4000000000015</v>
      </c>
      <c r="H9" s="47">
        <v>44.4</v>
      </c>
    </row>
    <row r="10" spans="1:8" ht="12.75">
      <c r="A10" s="48" t="s">
        <v>67</v>
      </c>
      <c r="B10" s="49">
        <v>10502</v>
      </c>
      <c r="C10" s="7">
        <v>27686.2</v>
      </c>
      <c r="D10" s="7">
        <v>11833.2</v>
      </c>
      <c r="E10" s="7">
        <f t="shared" si="1"/>
        <v>42.74042663854195</v>
      </c>
      <c r="F10" s="7">
        <v>13873.7</v>
      </c>
      <c r="G10" s="7">
        <f t="shared" si="0"/>
        <v>-2040.5</v>
      </c>
      <c r="H10" s="2">
        <v>40.2</v>
      </c>
    </row>
    <row r="11" spans="1:8" s="13" customFormat="1" ht="13.5">
      <c r="A11" s="48" t="s">
        <v>68</v>
      </c>
      <c r="B11" s="49">
        <v>10503</v>
      </c>
      <c r="C11" s="7">
        <v>59.6</v>
      </c>
      <c r="D11" s="7">
        <v>156.3</v>
      </c>
      <c r="E11" s="7">
        <f>D11/C11*100</f>
        <v>262.24832214765104</v>
      </c>
      <c r="F11" s="7">
        <v>41.7</v>
      </c>
      <c r="G11" s="7">
        <f t="shared" si="0"/>
        <v>114.60000000000001</v>
      </c>
      <c r="H11" s="2"/>
    </row>
    <row r="12" spans="1:8" ht="12.75">
      <c r="A12" s="48" t="s">
        <v>126</v>
      </c>
      <c r="B12" s="49">
        <v>10504</v>
      </c>
      <c r="C12" s="7">
        <v>2300</v>
      </c>
      <c r="D12" s="7">
        <v>1927</v>
      </c>
      <c r="E12" s="7">
        <f>D12/C12*100</f>
        <v>83.78260869565217</v>
      </c>
      <c r="F12" s="7">
        <v>1429.5</v>
      </c>
      <c r="G12" s="7">
        <f>D12-F12</f>
        <v>497.5</v>
      </c>
      <c r="H12" s="2"/>
    </row>
    <row r="13" spans="1:8" ht="13.5">
      <c r="A13" s="44" t="s">
        <v>121</v>
      </c>
      <c r="B13" s="45">
        <v>10600</v>
      </c>
      <c r="C13" s="46">
        <f>C14+C16</f>
        <v>48158.299999999996</v>
      </c>
      <c r="D13" s="46">
        <f>D14+D15+D16</f>
        <v>30968.199999999997</v>
      </c>
      <c r="E13" s="46">
        <f>D13/C13*100</f>
        <v>64.30501076657606</v>
      </c>
      <c r="F13" s="46">
        <f>F14+F15+F16</f>
        <v>34686.3</v>
      </c>
      <c r="G13" s="46">
        <f>D13-F13</f>
        <v>-3718.100000000006</v>
      </c>
      <c r="H13" s="47">
        <v>46</v>
      </c>
    </row>
    <row r="14" spans="1:8" ht="12.75">
      <c r="A14" s="48" t="s">
        <v>122</v>
      </c>
      <c r="B14" s="49">
        <v>10601</v>
      </c>
      <c r="C14" s="7">
        <v>5045.6</v>
      </c>
      <c r="D14" s="7">
        <v>1337.1</v>
      </c>
      <c r="E14" s="7">
        <f>D14/C14*100</f>
        <v>26.500317107975263</v>
      </c>
      <c r="F14" s="7">
        <v>410.8</v>
      </c>
      <c r="G14" s="7">
        <f>D14-F14</f>
        <v>926.3</v>
      </c>
      <c r="H14" s="2">
        <v>11.9</v>
      </c>
    </row>
    <row r="15" spans="1:8" s="13" customFormat="1" ht="13.5">
      <c r="A15" s="48" t="s">
        <v>124</v>
      </c>
      <c r="B15" s="49">
        <v>10605</v>
      </c>
      <c r="C15" s="7"/>
      <c r="D15" s="7">
        <v>14</v>
      </c>
      <c r="E15" s="7"/>
      <c r="F15" s="7">
        <v>28</v>
      </c>
      <c r="G15" s="7">
        <f>D15-F15</f>
        <v>-14</v>
      </c>
      <c r="H15" s="2"/>
    </row>
    <row r="16" spans="1:8" ht="12.75">
      <c r="A16" s="48" t="s">
        <v>123</v>
      </c>
      <c r="B16" s="49">
        <v>10606</v>
      </c>
      <c r="C16" s="7">
        <v>43112.7</v>
      </c>
      <c r="D16" s="7">
        <v>29617.1</v>
      </c>
      <c r="E16" s="7">
        <f>D16/C16*100</f>
        <v>68.69692689161198</v>
      </c>
      <c r="F16" s="7">
        <v>34247.5</v>
      </c>
      <c r="G16" s="7">
        <f>D16-F16</f>
        <v>-4630.4000000000015</v>
      </c>
      <c r="H16" s="2">
        <v>47.6</v>
      </c>
    </row>
    <row r="17" spans="1:8" s="13" customFormat="1" ht="40.5">
      <c r="A17" s="44" t="s">
        <v>69</v>
      </c>
      <c r="B17" s="45">
        <v>10700</v>
      </c>
      <c r="C17" s="46">
        <f>C18</f>
        <v>3334.3</v>
      </c>
      <c r="D17" s="46">
        <f>D18</f>
        <v>1585.8</v>
      </c>
      <c r="E17" s="46">
        <f t="shared" si="1"/>
        <v>47.56020753981345</v>
      </c>
      <c r="F17" s="46">
        <f>F18</f>
        <v>873.3</v>
      </c>
      <c r="G17" s="46">
        <f t="shared" si="0"/>
        <v>712.5</v>
      </c>
      <c r="H17" s="53">
        <v>19.1</v>
      </c>
    </row>
    <row r="18" spans="1:8" ht="25.5">
      <c r="A18" s="48" t="s">
        <v>70</v>
      </c>
      <c r="B18" s="49">
        <v>10701</v>
      </c>
      <c r="C18" s="7">
        <v>3334.3</v>
      </c>
      <c r="D18" s="7">
        <v>1585.8</v>
      </c>
      <c r="E18" s="7">
        <f t="shared" si="1"/>
        <v>47.56020753981345</v>
      </c>
      <c r="F18" s="7">
        <v>873.3</v>
      </c>
      <c r="G18" s="7">
        <f t="shared" si="0"/>
        <v>712.5</v>
      </c>
      <c r="H18" s="54">
        <v>19.1</v>
      </c>
    </row>
    <row r="19" spans="1:8" ht="13.5">
      <c r="A19" s="44" t="s">
        <v>71</v>
      </c>
      <c r="B19" s="45">
        <v>10800</v>
      </c>
      <c r="C19" s="46">
        <f>C20+C21</f>
        <v>1998</v>
      </c>
      <c r="D19" s="46">
        <f>D20+D21</f>
        <v>1464.8</v>
      </c>
      <c r="E19" s="46">
        <f t="shared" si="1"/>
        <v>73.31331331331332</v>
      </c>
      <c r="F19" s="46">
        <f>F20+F21</f>
        <v>959.1</v>
      </c>
      <c r="G19" s="46">
        <f t="shared" si="0"/>
        <v>505.69999999999993</v>
      </c>
      <c r="H19" s="47">
        <v>49.6</v>
      </c>
    </row>
    <row r="20" spans="1:8" ht="25.5">
      <c r="A20" s="48" t="s">
        <v>72</v>
      </c>
      <c r="B20" s="49">
        <v>10803</v>
      </c>
      <c r="C20" s="7">
        <v>1995</v>
      </c>
      <c r="D20" s="7">
        <v>1464.8</v>
      </c>
      <c r="E20" s="7">
        <f t="shared" si="1"/>
        <v>73.4235588972431</v>
      </c>
      <c r="F20" s="7">
        <v>956.1</v>
      </c>
      <c r="G20" s="7">
        <f t="shared" si="0"/>
        <v>508.69999999999993</v>
      </c>
      <c r="H20" s="54">
        <v>50.3</v>
      </c>
    </row>
    <row r="21" spans="1:8" s="13" customFormat="1" ht="25.5">
      <c r="A21" s="48" t="s">
        <v>93</v>
      </c>
      <c r="B21" s="49">
        <v>10807</v>
      </c>
      <c r="C21" s="7">
        <v>3</v>
      </c>
      <c r="D21" s="7">
        <v>0</v>
      </c>
      <c r="E21" s="7">
        <f t="shared" si="1"/>
        <v>0</v>
      </c>
      <c r="F21" s="7">
        <v>3</v>
      </c>
      <c r="G21" s="7">
        <f t="shared" si="0"/>
        <v>-3</v>
      </c>
      <c r="H21" s="2">
        <v>9.4</v>
      </c>
    </row>
    <row r="22" spans="1:8" ht="27">
      <c r="A22" s="44" t="s">
        <v>73</v>
      </c>
      <c r="B22" s="45">
        <v>10900</v>
      </c>
      <c r="C22" s="46">
        <f>C23+C24</f>
        <v>88</v>
      </c>
      <c r="D22" s="46">
        <f>D23+D24+D25</f>
        <v>6.8</v>
      </c>
      <c r="E22" s="52">
        <f>D22/C22*100</f>
        <v>7.727272727272727</v>
      </c>
      <c r="F22" s="46">
        <v>0</v>
      </c>
      <c r="G22" s="46">
        <f t="shared" si="0"/>
        <v>6.8</v>
      </c>
      <c r="H22" s="53"/>
    </row>
    <row r="23" spans="1:8" ht="12.75">
      <c r="A23" s="48" t="s">
        <v>138</v>
      </c>
      <c r="B23" s="49">
        <v>10904</v>
      </c>
      <c r="C23" s="7">
        <v>27.4</v>
      </c>
      <c r="D23" s="7">
        <v>6</v>
      </c>
      <c r="E23" s="7">
        <v>21.9</v>
      </c>
      <c r="F23" s="7"/>
      <c r="G23" s="7">
        <f>D23-F23</f>
        <v>6</v>
      </c>
      <c r="H23" s="54"/>
    </row>
    <row r="24" spans="1:8" ht="12.75">
      <c r="A24" s="48" t="s">
        <v>74</v>
      </c>
      <c r="B24" s="49">
        <v>10906</v>
      </c>
      <c r="C24" s="7">
        <v>60.6</v>
      </c>
      <c r="D24" s="7">
        <v>0.3</v>
      </c>
      <c r="E24" s="7">
        <f>D24/C24*100</f>
        <v>0.49504950495049505</v>
      </c>
      <c r="F24" s="7">
        <v>0</v>
      </c>
      <c r="G24" s="7">
        <f t="shared" si="0"/>
        <v>0.3</v>
      </c>
      <c r="H24" s="2"/>
    </row>
    <row r="25" spans="1:8" s="13" customFormat="1" ht="25.5">
      <c r="A25" s="48" t="s">
        <v>75</v>
      </c>
      <c r="B25" s="49">
        <v>10907</v>
      </c>
      <c r="C25" s="7"/>
      <c r="D25" s="7">
        <v>0.5</v>
      </c>
      <c r="E25" s="7"/>
      <c r="F25" s="7">
        <v>0</v>
      </c>
      <c r="G25" s="7">
        <f t="shared" si="0"/>
        <v>0.5</v>
      </c>
      <c r="H25" s="2"/>
    </row>
    <row r="26" spans="1:8" ht="12.75">
      <c r="A26" s="55" t="s">
        <v>76</v>
      </c>
      <c r="B26" s="56"/>
      <c r="C26" s="57">
        <f>C27+C32+C34+C36+C40+C41</f>
        <v>50265.6</v>
      </c>
      <c r="D26" s="57">
        <f>D27+D32+D34+D36+D40+D41</f>
        <v>37025.8</v>
      </c>
      <c r="E26" s="57">
        <f t="shared" si="1"/>
        <v>73.660316399287</v>
      </c>
      <c r="F26" s="57">
        <f>F27+F32+F34+F36+F40+F41</f>
        <v>22445.699999999997</v>
      </c>
      <c r="G26" s="57">
        <f t="shared" si="0"/>
        <v>14580.100000000006</v>
      </c>
      <c r="H26" s="58">
        <v>53.8</v>
      </c>
    </row>
    <row r="27" spans="1:8" s="14" customFormat="1" ht="40.5">
      <c r="A27" s="44" t="s">
        <v>77</v>
      </c>
      <c r="B27" s="45">
        <v>11100</v>
      </c>
      <c r="C27" s="46">
        <f>C28+C31</f>
        <v>16485.6</v>
      </c>
      <c r="D27" s="46">
        <f>D28+D31</f>
        <v>9667.6</v>
      </c>
      <c r="E27" s="46">
        <f t="shared" si="1"/>
        <v>58.642694230115985</v>
      </c>
      <c r="F27" s="46">
        <f>F28+F31</f>
        <v>13911.7</v>
      </c>
      <c r="G27" s="46">
        <f t="shared" si="0"/>
        <v>-4244.1</v>
      </c>
      <c r="H27" s="53">
        <v>90.8</v>
      </c>
    </row>
    <row r="28" spans="1:8" s="14" customFormat="1" ht="25.5">
      <c r="A28" s="48" t="s">
        <v>78</v>
      </c>
      <c r="B28" s="49">
        <v>11105</v>
      </c>
      <c r="C28" s="7">
        <f>C29+C30</f>
        <v>15985.6</v>
      </c>
      <c r="D28" s="7">
        <f>D29+D30</f>
        <v>9648.5</v>
      </c>
      <c r="E28" s="59">
        <f t="shared" si="1"/>
        <v>60.35744670203182</v>
      </c>
      <c r="F28" s="7">
        <f>F29+F30</f>
        <v>13307.1</v>
      </c>
      <c r="G28" s="7">
        <f t="shared" si="0"/>
        <v>-3658.6000000000004</v>
      </c>
      <c r="H28" s="2">
        <v>91</v>
      </c>
    </row>
    <row r="29" spans="1:8" ht="25.5">
      <c r="A29" s="60" t="s">
        <v>79</v>
      </c>
      <c r="B29" s="61">
        <v>11105</v>
      </c>
      <c r="C29" s="59">
        <v>11800</v>
      </c>
      <c r="D29" s="59">
        <v>7997.8</v>
      </c>
      <c r="E29" s="59">
        <f t="shared" si="1"/>
        <v>67.77796610169491</v>
      </c>
      <c r="F29" s="59">
        <v>12141.7</v>
      </c>
      <c r="G29" s="59">
        <f t="shared" si="0"/>
        <v>-4143.900000000001</v>
      </c>
      <c r="H29" s="62">
        <v>114.2</v>
      </c>
    </row>
    <row r="30" spans="1:8" s="13" customFormat="1" ht="13.5">
      <c r="A30" s="60" t="s">
        <v>80</v>
      </c>
      <c r="B30" s="61">
        <v>11105</v>
      </c>
      <c r="C30" s="59">
        <v>4185.6</v>
      </c>
      <c r="D30" s="59">
        <v>1650.7</v>
      </c>
      <c r="E30" s="59">
        <f t="shared" si="1"/>
        <v>39.437595565749234</v>
      </c>
      <c r="F30" s="59">
        <v>1165.4</v>
      </c>
      <c r="G30" s="59">
        <f t="shared" si="0"/>
        <v>485.29999999999995</v>
      </c>
      <c r="H30" s="62">
        <v>29.2</v>
      </c>
    </row>
    <row r="31" spans="1:8" ht="12.75">
      <c r="A31" s="48" t="s">
        <v>81</v>
      </c>
      <c r="B31" s="49"/>
      <c r="C31" s="7">
        <v>500</v>
      </c>
      <c r="D31" s="7">
        <v>19.1</v>
      </c>
      <c r="E31" s="59">
        <f t="shared" si="1"/>
        <v>3.8200000000000003</v>
      </c>
      <c r="F31" s="7">
        <v>604.6</v>
      </c>
      <c r="G31" s="7">
        <f t="shared" si="0"/>
        <v>-585.5</v>
      </c>
      <c r="H31" s="2">
        <v>86.4</v>
      </c>
    </row>
    <row r="32" spans="1:8" ht="27">
      <c r="A32" s="44" t="s">
        <v>82</v>
      </c>
      <c r="B32" s="45">
        <v>11200</v>
      </c>
      <c r="C32" s="46">
        <f>C33</f>
        <v>3182.1</v>
      </c>
      <c r="D32" s="46">
        <v>1792</v>
      </c>
      <c r="E32" s="46">
        <f t="shared" si="1"/>
        <v>56.315012098928385</v>
      </c>
      <c r="F32" s="46">
        <f>F33</f>
        <v>1368.3</v>
      </c>
      <c r="G32" s="46">
        <f t="shared" si="0"/>
        <v>423.70000000000005</v>
      </c>
      <c r="H32" s="53">
        <v>37.8</v>
      </c>
    </row>
    <row r="33" spans="1:8" ht="25.5">
      <c r="A33" s="48" t="s">
        <v>83</v>
      </c>
      <c r="B33" s="49">
        <v>11201</v>
      </c>
      <c r="C33" s="7">
        <v>3182.1</v>
      </c>
      <c r="D33" s="7">
        <v>1792</v>
      </c>
      <c r="E33" s="7">
        <f t="shared" si="1"/>
        <v>56.315012098928385</v>
      </c>
      <c r="F33" s="7">
        <v>1368.3</v>
      </c>
      <c r="G33" s="7">
        <f t="shared" si="0"/>
        <v>423.70000000000005</v>
      </c>
      <c r="H33" s="54">
        <v>37.8</v>
      </c>
    </row>
    <row r="34" spans="1:8" s="13" customFormat="1" ht="13.5">
      <c r="A34" s="50" t="s">
        <v>139</v>
      </c>
      <c r="B34" s="49">
        <v>11300</v>
      </c>
      <c r="C34" s="7">
        <v>60</v>
      </c>
      <c r="D34" s="7">
        <v>92</v>
      </c>
      <c r="E34" s="7"/>
      <c r="F34" s="52">
        <f>F35</f>
        <v>0</v>
      </c>
      <c r="G34" s="7">
        <f>D34-F34</f>
        <v>92</v>
      </c>
      <c r="H34" s="54"/>
    </row>
    <row r="35" spans="1:8" ht="12.75">
      <c r="A35" s="48" t="s">
        <v>140</v>
      </c>
      <c r="B35" s="49">
        <v>11301</v>
      </c>
      <c r="C35" s="7">
        <v>60</v>
      </c>
      <c r="D35" s="7">
        <v>92</v>
      </c>
      <c r="E35" s="7"/>
      <c r="F35" s="7">
        <v>0</v>
      </c>
      <c r="G35" s="7">
        <f>D35-F35</f>
        <v>92</v>
      </c>
      <c r="H35" s="54"/>
    </row>
    <row r="36" spans="1:8" ht="27">
      <c r="A36" s="44" t="s">
        <v>84</v>
      </c>
      <c r="B36" s="45">
        <v>11400</v>
      </c>
      <c r="C36" s="46">
        <f>C37+C38+C39</f>
        <v>25444.9</v>
      </c>
      <c r="D36" s="46">
        <f>D37+D38+D39</f>
        <v>22858.9</v>
      </c>
      <c r="E36" s="46">
        <f t="shared" si="1"/>
        <v>89.83686318279891</v>
      </c>
      <c r="F36" s="63">
        <v>3936.6</v>
      </c>
      <c r="G36" s="46">
        <f t="shared" si="0"/>
        <v>18922.300000000003</v>
      </c>
      <c r="H36" s="53">
        <v>23.5</v>
      </c>
    </row>
    <row r="37" spans="1:8" s="13" customFormat="1" ht="25.5">
      <c r="A37" s="48" t="s">
        <v>85</v>
      </c>
      <c r="B37" s="49">
        <v>11402</v>
      </c>
      <c r="C37" s="7">
        <v>1977.4</v>
      </c>
      <c r="D37" s="7">
        <v>195</v>
      </c>
      <c r="E37" s="7">
        <f t="shared" si="1"/>
        <v>9.861434206533831</v>
      </c>
      <c r="F37" s="7">
        <v>626.3</v>
      </c>
      <c r="G37" s="7">
        <f>D37-F37</f>
        <v>-431.29999999999995</v>
      </c>
      <c r="H37" s="2">
        <v>17.8</v>
      </c>
    </row>
    <row r="38" spans="1:8" s="13" customFormat="1" ht="25.5">
      <c r="A38" s="48" t="s">
        <v>141</v>
      </c>
      <c r="B38" s="49">
        <v>11406</v>
      </c>
      <c r="C38" s="7">
        <v>9245</v>
      </c>
      <c r="D38" s="7">
        <v>19504.4</v>
      </c>
      <c r="E38" s="7">
        <f t="shared" si="1"/>
        <v>210.9724175229854</v>
      </c>
      <c r="F38" s="7">
        <v>3310.3</v>
      </c>
      <c r="G38" s="7">
        <f t="shared" si="0"/>
        <v>16194.100000000002</v>
      </c>
      <c r="H38" s="2">
        <v>25.1</v>
      </c>
    </row>
    <row r="39" spans="1:8" s="11" customFormat="1" ht="38.25">
      <c r="A39" s="48" t="s">
        <v>142</v>
      </c>
      <c r="B39" s="49">
        <v>11406</v>
      </c>
      <c r="C39" s="7">
        <v>14222.5</v>
      </c>
      <c r="D39" s="7">
        <v>3159.5</v>
      </c>
      <c r="E39" s="7"/>
      <c r="F39" s="7"/>
      <c r="G39" s="7">
        <f>D39-F39</f>
        <v>3159.5</v>
      </c>
      <c r="H39" s="2"/>
    </row>
    <row r="40" spans="1:8" ht="27">
      <c r="A40" s="44" t="s">
        <v>86</v>
      </c>
      <c r="B40" s="45">
        <v>11600</v>
      </c>
      <c r="C40" s="46">
        <v>5093</v>
      </c>
      <c r="D40" s="46">
        <v>2594.4</v>
      </c>
      <c r="E40" s="46">
        <f t="shared" si="1"/>
        <v>50.94050657765561</v>
      </c>
      <c r="F40" s="46">
        <v>3075</v>
      </c>
      <c r="G40" s="46">
        <f t="shared" si="0"/>
        <v>-480.5999999999999</v>
      </c>
      <c r="H40" s="53">
        <v>50.9</v>
      </c>
    </row>
    <row r="41" spans="1:8" ht="27">
      <c r="A41" s="44" t="s">
        <v>87</v>
      </c>
      <c r="B41" s="45">
        <v>11700</v>
      </c>
      <c r="C41" s="46">
        <v>0</v>
      </c>
      <c r="D41" s="46">
        <v>20.9</v>
      </c>
      <c r="E41" s="52"/>
      <c r="F41" s="46">
        <v>154.1</v>
      </c>
      <c r="G41" s="46">
        <f t="shared" si="0"/>
        <v>-133.2</v>
      </c>
      <c r="H41" s="47"/>
    </row>
    <row r="42" spans="1:8" ht="12.75">
      <c r="A42" s="36" t="s">
        <v>89</v>
      </c>
      <c r="B42" s="37">
        <v>20000</v>
      </c>
      <c r="C42" s="38">
        <f>C43+C45+C44</f>
        <v>385835.3</v>
      </c>
      <c r="D42" s="38">
        <f>D43+D45+D44</f>
        <v>198375.69999999998</v>
      </c>
      <c r="E42" s="38">
        <f t="shared" si="1"/>
        <v>51.414606180409095</v>
      </c>
      <c r="F42" s="38">
        <f>F43+F44+F45</f>
        <v>186312.5</v>
      </c>
      <c r="G42" s="38">
        <f t="shared" si="0"/>
        <v>12063.199999999983</v>
      </c>
      <c r="H42" s="64">
        <v>57.5</v>
      </c>
    </row>
    <row r="43" spans="1:8" s="15" customFormat="1" ht="25.5">
      <c r="A43" s="48" t="s">
        <v>92</v>
      </c>
      <c r="B43" s="49">
        <v>20200</v>
      </c>
      <c r="C43" s="7">
        <v>385835.3</v>
      </c>
      <c r="D43" s="7">
        <v>206811.3</v>
      </c>
      <c r="E43" s="7">
        <f t="shared" si="1"/>
        <v>53.60092764969924</v>
      </c>
      <c r="F43" s="7">
        <v>188545</v>
      </c>
      <c r="G43" s="7">
        <f t="shared" si="0"/>
        <v>18266.29999999999</v>
      </c>
      <c r="H43" s="54">
        <v>58.2</v>
      </c>
    </row>
    <row r="44" spans="1:8" s="30" customFormat="1" ht="12.75">
      <c r="A44" s="48" t="s">
        <v>112</v>
      </c>
      <c r="B44" s="49">
        <v>20700</v>
      </c>
      <c r="C44" s="7"/>
      <c r="D44" s="7"/>
      <c r="E44" s="7"/>
      <c r="F44" s="7">
        <v>8.3</v>
      </c>
      <c r="G44" s="7">
        <f>D44-F44</f>
        <v>-8.3</v>
      </c>
      <c r="H44" s="2"/>
    </row>
    <row r="45" spans="1:8" s="30" customFormat="1" ht="12.75">
      <c r="A45" s="48" t="s">
        <v>88</v>
      </c>
      <c r="B45" s="49">
        <v>21900</v>
      </c>
      <c r="C45" s="7"/>
      <c r="D45" s="7">
        <v>-8435.6</v>
      </c>
      <c r="E45" s="52"/>
      <c r="F45" s="7">
        <v>-2240.8</v>
      </c>
      <c r="G45" s="7">
        <f t="shared" si="0"/>
        <v>-6194.8</v>
      </c>
      <c r="H45" s="2"/>
    </row>
    <row r="46" spans="1:8" s="15" customFormat="1" ht="12.75">
      <c r="A46" s="65" t="s">
        <v>90</v>
      </c>
      <c r="B46" s="66">
        <v>85000</v>
      </c>
      <c r="C46" s="67">
        <f>C3+C42</f>
        <v>705993.2</v>
      </c>
      <c r="D46" s="67">
        <f>D3+D42</f>
        <v>366087.4</v>
      </c>
      <c r="E46" s="67">
        <f t="shared" si="1"/>
        <v>51.854238822696885</v>
      </c>
      <c r="F46" s="67">
        <f>F3+F42</f>
        <v>337896.10000000003</v>
      </c>
      <c r="G46" s="67">
        <f t="shared" si="0"/>
        <v>28191.29999999999</v>
      </c>
      <c r="H46" s="68">
        <v>49.8</v>
      </c>
    </row>
    <row r="47" spans="1:8" ht="12.75">
      <c r="A47" s="16" t="s">
        <v>2</v>
      </c>
      <c r="B47" s="17"/>
      <c r="C47" s="17"/>
      <c r="D47" s="17"/>
      <c r="E47" s="17"/>
      <c r="F47" s="7"/>
      <c r="G47" s="7"/>
      <c r="H47" s="2"/>
    </row>
    <row r="48" spans="1:8" ht="12.75">
      <c r="A48" s="18" t="s">
        <v>3</v>
      </c>
      <c r="B48" s="19" t="s">
        <v>4</v>
      </c>
      <c r="C48" s="19">
        <f>C50+C51+C52+C55+C49+C53+C54</f>
        <v>103905.4</v>
      </c>
      <c r="D48" s="19">
        <f>D50+D51+D52+D55+D49+D53+D54</f>
        <v>42824.7</v>
      </c>
      <c r="E48" s="8">
        <f aca="true" t="shared" si="2" ref="E48:E92">D48/C48*100</f>
        <v>41.21508603017745</v>
      </c>
      <c r="F48" s="19">
        <f>F50+F51+F52+F55+F49+F53+F54</f>
        <v>43592.299999999996</v>
      </c>
      <c r="G48" s="19">
        <f>D48-F48</f>
        <v>-767.5999999999985</v>
      </c>
      <c r="H48" s="5">
        <v>39.5</v>
      </c>
    </row>
    <row r="49" spans="1:8" ht="38.25">
      <c r="A49" s="21" t="s">
        <v>114</v>
      </c>
      <c r="B49" s="8" t="s">
        <v>113</v>
      </c>
      <c r="C49" s="8">
        <v>6042.8</v>
      </c>
      <c r="D49" s="8">
        <v>2440.6</v>
      </c>
      <c r="E49" s="8">
        <f t="shared" si="2"/>
        <v>40.38856159396306</v>
      </c>
      <c r="F49" s="22">
        <v>2796.7</v>
      </c>
      <c r="G49" s="8">
        <f aca="true" t="shared" si="3" ref="G49:G55">D49-F49</f>
        <v>-356.0999999999999</v>
      </c>
      <c r="H49" s="2">
        <v>42.2</v>
      </c>
    </row>
    <row r="50" spans="1:8" ht="51">
      <c r="A50" s="21" t="s">
        <v>5</v>
      </c>
      <c r="B50" s="8" t="s">
        <v>6</v>
      </c>
      <c r="C50" s="8">
        <v>5244.8</v>
      </c>
      <c r="D50" s="8">
        <v>2321.2</v>
      </c>
      <c r="E50" s="8">
        <f t="shared" si="2"/>
        <v>44.25716900549115</v>
      </c>
      <c r="F50" s="1">
        <v>2283.6</v>
      </c>
      <c r="G50" s="8">
        <f t="shared" si="3"/>
        <v>37.59999999999991</v>
      </c>
      <c r="H50" s="2">
        <v>41.5</v>
      </c>
    </row>
    <row r="51" spans="1:8" ht="51">
      <c r="A51" s="21" t="s">
        <v>7</v>
      </c>
      <c r="B51" s="8" t="s">
        <v>8</v>
      </c>
      <c r="C51" s="8">
        <v>58269.7</v>
      </c>
      <c r="D51" s="8">
        <v>26358.6</v>
      </c>
      <c r="E51" s="8">
        <f t="shared" si="2"/>
        <v>45.235516915309326</v>
      </c>
      <c r="F51" s="1">
        <v>26966.9</v>
      </c>
      <c r="G51" s="8">
        <f t="shared" si="3"/>
        <v>-608.3000000000029</v>
      </c>
      <c r="H51" s="2">
        <v>41.9</v>
      </c>
    </row>
    <row r="52" spans="1:8" ht="38.25">
      <c r="A52" s="21" t="s">
        <v>9</v>
      </c>
      <c r="B52" s="8" t="s">
        <v>10</v>
      </c>
      <c r="C52" s="8">
        <v>8029.9</v>
      </c>
      <c r="D52" s="8">
        <v>3857.3</v>
      </c>
      <c r="E52" s="8">
        <f t="shared" si="2"/>
        <v>48.03671278596247</v>
      </c>
      <c r="F52" s="1">
        <v>3368.1</v>
      </c>
      <c r="G52" s="8">
        <f t="shared" si="3"/>
        <v>489.2000000000003</v>
      </c>
      <c r="H52" s="2">
        <v>41</v>
      </c>
    </row>
    <row r="53" spans="1:8" ht="12.75">
      <c r="A53" s="21" t="s">
        <v>11</v>
      </c>
      <c r="B53" s="8" t="s">
        <v>12</v>
      </c>
      <c r="C53" s="8">
        <v>300</v>
      </c>
      <c r="D53" s="8">
        <v>0</v>
      </c>
      <c r="E53" s="8">
        <v>0</v>
      </c>
      <c r="F53" s="1">
        <v>0</v>
      </c>
      <c r="G53" s="8">
        <f t="shared" si="3"/>
        <v>0</v>
      </c>
      <c r="H53" s="2">
        <v>0</v>
      </c>
    </row>
    <row r="54" spans="1:8" ht="12.75">
      <c r="A54" s="21" t="s">
        <v>13</v>
      </c>
      <c r="B54" s="8" t="s">
        <v>57</v>
      </c>
      <c r="C54" s="8">
        <v>3861.9</v>
      </c>
      <c r="D54" s="8">
        <v>0</v>
      </c>
      <c r="E54" s="8">
        <f>D54/C54*100</f>
        <v>0</v>
      </c>
      <c r="F54" s="1">
        <v>0</v>
      </c>
      <c r="G54" s="8">
        <f t="shared" si="3"/>
        <v>0</v>
      </c>
      <c r="H54" s="2">
        <v>0</v>
      </c>
    </row>
    <row r="55" spans="1:8" ht="12.75">
      <c r="A55" s="21" t="s">
        <v>14</v>
      </c>
      <c r="B55" s="8" t="s">
        <v>94</v>
      </c>
      <c r="C55" s="8">
        <v>22156.3</v>
      </c>
      <c r="D55" s="8">
        <v>7847</v>
      </c>
      <c r="E55" s="8">
        <f t="shared" si="2"/>
        <v>35.41656323483614</v>
      </c>
      <c r="F55" s="1">
        <v>8177</v>
      </c>
      <c r="G55" s="8">
        <f t="shared" si="3"/>
        <v>-330</v>
      </c>
      <c r="H55" s="2">
        <v>40.1</v>
      </c>
    </row>
    <row r="56" spans="1:8" ht="12.75">
      <c r="A56" s="18" t="s">
        <v>95</v>
      </c>
      <c r="B56" s="19" t="s">
        <v>96</v>
      </c>
      <c r="C56" s="19">
        <f>C57</f>
        <v>1517.7</v>
      </c>
      <c r="D56" s="19">
        <f>D57</f>
        <v>387.5</v>
      </c>
      <c r="E56" s="19">
        <f t="shared" si="2"/>
        <v>25.532055083349803</v>
      </c>
      <c r="F56" s="3">
        <f>F57</f>
        <v>463.7</v>
      </c>
      <c r="G56" s="19">
        <f aca="true" t="shared" si="4" ref="G56:G92">D56-F56</f>
        <v>-76.19999999999999</v>
      </c>
      <c r="H56" s="5">
        <v>32.3</v>
      </c>
    </row>
    <row r="57" spans="1:8" ht="12.75">
      <c r="A57" s="21" t="s">
        <v>116</v>
      </c>
      <c r="B57" s="8" t="s">
        <v>115</v>
      </c>
      <c r="C57" s="8">
        <v>1517.7</v>
      </c>
      <c r="D57" s="8">
        <v>387.5</v>
      </c>
      <c r="E57" s="8">
        <f t="shared" si="2"/>
        <v>25.532055083349803</v>
      </c>
      <c r="F57" s="1">
        <v>463.7</v>
      </c>
      <c r="G57" s="8">
        <f t="shared" si="4"/>
        <v>-76.19999999999999</v>
      </c>
      <c r="H57" s="2">
        <v>32.3</v>
      </c>
    </row>
    <row r="58" spans="1:8" ht="25.5">
      <c r="A58" s="18" t="s">
        <v>15</v>
      </c>
      <c r="B58" s="19" t="s">
        <v>16</v>
      </c>
      <c r="C58" s="19">
        <f>C59</f>
        <v>1018.8</v>
      </c>
      <c r="D58" s="19">
        <f>D59</f>
        <v>302.2</v>
      </c>
      <c r="E58" s="19">
        <f t="shared" si="2"/>
        <v>29.662347860227715</v>
      </c>
      <c r="F58" s="20">
        <f>F59</f>
        <v>129.1</v>
      </c>
      <c r="G58" s="19">
        <f t="shared" si="4"/>
        <v>173.1</v>
      </c>
      <c r="H58" s="5">
        <v>23.8</v>
      </c>
    </row>
    <row r="59" spans="1:8" ht="38.25">
      <c r="A59" s="21" t="s">
        <v>97</v>
      </c>
      <c r="B59" s="8" t="s">
        <v>17</v>
      </c>
      <c r="C59" s="8">
        <v>1018.8</v>
      </c>
      <c r="D59" s="8">
        <v>302.2</v>
      </c>
      <c r="E59" s="8">
        <f t="shared" si="2"/>
        <v>29.662347860227715</v>
      </c>
      <c r="F59" s="1">
        <v>129.1</v>
      </c>
      <c r="G59" s="8">
        <f t="shared" si="4"/>
        <v>173.1</v>
      </c>
      <c r="H59" s="2">
        <v>23.8</v>
      </c>
    </row>
    <row r="60" spans="1:8" ht="12.75">
      <c r="A60" s="18" t="s">
        <v>18</v>
      </c>
      <c r="B60" s="19" t="s">
        <v>19</v>
      </c>
      <c r="C60" s="19">
        <f>C61+C62+C64+C63</f>
        <v>46663.399999999994</v>
      </c>
      <c r="D60" s="19">
        <f>D61+D62+D64+D63</f>
        <v>11893.3</v>
      </c>
      <c r="E60" s="19">
        <f t="shared" si="2"/>
        <v>25.48742697703125</v>
      </c>
      <c r="F60" s="19">
        <f>F61+F62+F64+F63</f>
        <v>20672.5</v>
      </c>
      <c r="G60" s="19">
        <f t="shared" si="4"/>
        <v>-8779.2</v>
      </c>
      <c r="H60" s="5">
        <v>39.9</v>
      </c>
    </row>
    <row r="61" spans="1:8" ht="12.75">
      <c r="A61" s="21" t="s">
        <v>20</v>
      </c>
      <c r="B61" s="8" t="s">
        <v>21</v>
      </c>
      <c r="C61" s="8">
        <v>4054</v>
      </c>
      <c r="D61" s="8">
        <v>1673</v>
      </c>
      <c r="E61" s="8">
        <f t="shared" si="2"/>
        <v>41.267883571780956</v>
      </c>
      <c r="F61" s="1">
        <v>1779.8</v>
      </c>
      <c r="G61" s="8">
        <f t="shared" si="4"/>
        <v>-106.79999999999995</v>
      </c>
      <c r="H61" s="2">
        <v>42.3</v>
      </c>
    </row>
    <row r="62" spans="1:8" ht="12.75">
      <c r="A62" s="21" t="s">
        <v>22</v>
      </c>
      <c r="B62" s="8" t="s">
        <v>23</v>
      </c>
      <c r="C62" s="8">
        <v>4400</v>
      </c>
      <c r="D62" s="8">
        <v>2937.8</v>
      </c>
      <c r="E62" s="8">
        <f t="shared" si="2"/>
        <v>66.76818181818183</v>
      </c>
      <c r="F62" s="1">
        <v>3136.2</v>
      </c>
      <c r="G62" s="8">
        <f t="shared" si="4"/>
        <v>-198.39999999999964</v>
      </c>
      <c r="H62" s="2">
        <v>69.7</v>
      </c>
    </row>
    <row r="63" spans="1:8" ht="12.75">
      <c r="A63" s="21" t="s">
        <v>59</v>
      </c>
      <c r="B63" s="8" t="s">
        <v>60</v>
      </c>
      <c r="C63" s="8">
        <v>35552.2</v>
      </c>
      <c r="D63" s="8">
        <v>6605.4</v>
      </c>
      <c r="E63" s="8">
        <f t="shared" si="2"/>
        <v>18.579440934738216</v>
      </c>
      <c r="F63" s="1">
        <v>14361.9</v>
      </c>
      <c r="G63" s="8">
        <f t="shared" si="4"/>
        <v>-7756.5</v>
      </c>
      <c r="H63" s="2">
        <v>34.9</v>
      </c>
    </row>
    <row r="64" spans="1:8" ht="12.75">
      <c r="A64" s="21" t="s">
        <v>24</v>
      </c>
      <c r="B64" s="8" t="s">
        <v>25</v>
      </c>
      <c r="C64" s="8">
        <v>2657.2</v>
      </c>
      <c r="D64" s="8">
        <v>677.1</v>
      </c>
      <c r="E64" s="8">
        <f t="shared" si="2"/>
        <v>25.481710070751166</v>
      </c>
      <c r="F64" s="1">
        <v>1394.6</v>
      </c>
      <c r="G64" s="8">
        <f t="shared" si="4"/>
        <v>-717.4999999999999</v>
      </c>
      <c r="H64" s="2">
        <v>74.1</v>
      </c>
    </row>
    <row r="65" spans="1:8" ht="12.75">
      <c r="A65" s="18" t="s">
        <v>26</v>
      </c>
      <c r="B65" s="19" t="s">
        <v>27</v>
      </c>
      <c r="C65" s="19">
        <f>C67+C68+C66</f>
        <v>99261.6</v>
      </c>
      <c r="D65" s="19">
        <f>D67+D68+D66</f>
        <v>23609.8</v>
      </c>
      <c r="E65" s="19">
        <f t="shared" si="2"/>
        <v>23.785431627134763</v>
      </c>
      <c r="F65" s="19">
        <f>F67+F68+F66</f>
        <v>45848.600000000006</v>
      </c>
      <c r="G65" s="19">
        <f t="shared" si="4"/>
        <v>-22238.800000000007</v>
      </c>
      <c r="H65" s="5">
        <v>41.7</v>
      </c>
    </row>
    <row r="66" spans="1:8" ht="12.75">
      <c r="A66" s="21" t="s">
        <v>118</v>
      </c>
      <c r="B66" s="8" t="s">
        <v>117</v>
      </c>
      <c r="C66" s="8">
        <v>29613.3</v>
      </c>
      <c r="D66" s="8">
        <v>1477.4</v>
      </c>
      <c r="E66" s="8">
        <f t="shared" si="2"/>
        <v>4.9889745485980965</v>
      </c>
      <c r="F66" s="22">
        <v>24162.9</v>
      </c>
      <c r="G66" s="8">
        <f t="shared" si="4"/>
        <v>-22685.5</v>
      </c>
      <c r="H66" s="2">
        <v>46.2</v>
      </c>
    </row>
    <row r="67" spans="1:8" ht="12.75">
      <c r="A67" s="21" t="s">
        <v>28</v>
      </c>
      <c r="B67" s="8" t="s">
        <v>29</v>
      </c>
      <c r="C67" s="8">
        <v>31742.9</v>
      </c>
      <c r="D67" s="8">
        <v>4943.8</v>
      </c>
      <c r="E67" s="8">
        <f t="shared" si="2"/>
        <v>15.574506425058832</v>
      </c>
      <c r="F67" s="1">
        <v>8108.7</v>
      </c>
      <c r="G67" s="8">
        <f t="shared" si="4"/>
        <v>-3164.8999999999996</v>
      </c>
      <c r="H67" s="2">
        <v>30.2</v>
      </c>
    </row>
    <row r="68" spans="1:8" ht="12.75">
      <c r="A68" s="21" t="s">
        <v>61</v>
      </c>
      <c r="B68" s="8" t="s">
        <v>62</v>
      </c>
      <c r="C68" s="8">
        <v>37905.4</v>
      </c>
      <c r="D68" s="8">
        <v>17188.6</v>
      </c>
      <c r="E68" s="8">
        <f t="shared" si="2"/>
        <v>45.346045682145544</v>
      </c>
      <c r="F68" s="22">
        <v>13577</v>
      </c>
      <c r="G68" s="8">
        <f t="shared" si="4"/>
        <v>3611.5999999999985</v>
      </c>
      <c r="H68" s="2">
        <v>43.8</v>
      </c>
    </row>
    <row r="69" spans="1:8" s="33" customFormat="1" ht="12.75">
      <c r="A69" s="18" t="s">
        <v>136</v>
      </c>
      <c r="B69" s="32" t="s">
        <v>134</v>
      </c>
      <c r="C69" s="19">
        <v>0</v>
      </c>
      <c r="D69" s="19">
        <v>0</v>
      </c>
      <c r="E69" s="8">
        <v>0</v>
      </c>
      <c r="F69" s="20">
        <f>F70</f>
        <v>9.9</v>
      </c>
      <c r="G69" s="8">
        <f t="shared" si="4"/>
        <v>-9.9</v>
      </c>
      <c r="H69" s="5">
        <v>3.8</v>
      </c>
    </row>
    <row r="70" spans="1:8" ht="25.5">
      <c r="A70" s="21" t="s">
        <v>137</v>
      </c>
      <c r="B70" s="31" t="s">
        <v>135</v>
      </c>
      <c r="C70" s="8">
        <v>0</v>
      </c>
      <c r="D70" s="8">
        <v>0</v>
      </c>
      <c r="E70" s="8">
        <v>0</v>
      </c>
      <c r="F70" s="22">
        <v>9.9</v>
      </c>
      <c r="G70" s="8">
        <f t="shared" si="4"/>
        <v>-9.9</v>
      </c>
      <c r="H70" s="2">
        <v>3.8</v>
      </c>
    </row>
    <row r="71" spans="1:8" ht="12.75">
      <c r="A71" s="18" t="s">
        <v>30</v>
      </c>
      <c r="B71" s="19" t="s">
        <v>31</v>
      </c>
      <c r="C71" s="19">
        <f>C72+C73+C75+C76+C74</f>
        <v>412526.2</v>
      </c>
      <c r="D71" s="19">
        <f>D72+D73+D75+D76+D74</f>
        <v>219950.09999999998</v>
      </c>
      <c r="E71" s="19">
        <f t="shared" si="2"/>
        <v>53.31784987232325</v>
      </c>
      <c r="F71" s="20">
        <f>F72+F73+F75+F76+F74</f>
        <v>190783.1</v>
      </c>
      <c r="G71" s="19">
        <f t="shared" si="4"/>
        <v>29166.99999999997</v>
      </c>
      <c r="H71" s="5">
        <v>53.5</v>
      </c>
    </row>
    <row r="72" spans="1:8" ht="12.75">
      <c r="A72" s="21" t="s">
        <v>32</v>
      </c>
      <c r="B72" s="8" t="s">
        <v>33</v>
      </c>
      <c r="C72" s="8">
        <v>93360</v>
      </c>
      <c r="D72" s="8">
        <v>48330.3</v>
      </c>
      <c r="E72" s="8">
        <f t="shared" si="2"/>
        <v>51.767673521850895</v>
      </c>
      <c r="F72" s="1">
        <v>33876.1</v>
      </c>
      <c r="G72" s="8">
        <f t="shared" si="4"/>
        <v>14454.200000000004</v>
      </c>
      <c r="H72" s="2">
        <v>52.2</v>
      </c>
    </row>
    <row r="73" spans="1:8" ht="12.75">
      <c r="A73" s="21" t="s">
        <v>34</v>
      </c>
      <c r="B73" s="8" t="s">
        <v>35</v>
      </c>
      <c r="C73" s="8">
        <v>302330.7</v>
      </c>
      <c r="D73" s="8">
        <v>165053.3</v>
      </c>
      <c r="E73" s="8">
        <f t="shared" si="2"/>
        <v>54.59362876479298</v>
      </c>
      <c r="F73" s="22">
        <v>148907</v>
      </c>
      <c r="G73" s="8">
        <f t="shared" si="4"/>
        <v>16146.299999999988</v>
      </c>
      <c r="H73" s="2">
        <v>55</v>
      </c>
    </row>
    <row r="74" spans="1:8" ht="25.5">
      <c r="A74" s="21" t="s">
        <v>98</v>
      </c>
      <c r="B74" s="8" t="s">
        <v>99</v>
      </c>
      <c r="C74" s="8">
        <v>65</v>
      </c>
      <c r="D74" s="8">
        <v>60.9</v>
      </c>
      <c r="E74" s="8">
        <f t="shared" si="2"/>
        <v>93.69230769230768</v>
      </c>
      <c r="F74" s="1">
        <v>64.1</v>
      </c>
      <c r="G74" s="8">
        <f t="shared" si="4"/>
        <v>-3.1999999999999957</v>
      </c>
      <c r="H74" s="2">
        <v>56</v>
      </c>
    </row>
    <row r="75" spans="1:8" ht="12.75">
      <c r="A75" s="21" t="s">
        <v>36</v>
      </c>
      <c r="B75" s="8" t="s">
        <v>37</v>
      </c>
      <c r="C75" s="8">
        <v>2032.1</v>
      </c>
      <c r="D75" s="8">
        <v>23.2</v>
      </c>
      <c r="E75" s="8">
        <f t="shared" si="2"/>
        <v>1.141676098617194</v>
      </c>
      <c r="F75" s="1">
        <v>659.4</v>
      </c>
      <c r="G75" s="8">
        <f t="shared" si="4"/>
        <v>-636.1999999999999</v>
      </c>
      <c r="H75" s="2">
        <v>12.6</v>
      </c>
    </row>
    <row r="76" spans="1:8" ht="12.75">
      <c r="A76" s="21" t="s">
        <v>38</v>
      </c>
      <c r="B76" s="8" t="s">
        <v>39</v>
      </c>
      <c r="C76" s="8">
        <v>14738.4</v>
      </c>
      <c r="D76" s="8">
        <v>6482.4</v>
      </c>
      <c r="E76" s="8">
        <f t="shared" si="2"/>
        <v>43.983064647451556</v>
      </c>
      <c r="F76" s="1">
        <v>7276.5</v>
      </c>
      <c r="G76" s="8">
        <f t="shared" si="4"/>
        <v>-794.1000000000004</v>
      </c>
      <c r="H76" s="2">
        <v>46.5</v>
      </c>
    </row>
    <row r="77" spans="1:8" ht="12.75">
      <c r="A77" s="18" t="s">
        <v>100</v>
      </c>
      <c r="B77" s="19" t="s">
        <v>40</v>
      </c>
      <c r="C77" s="19">
        <f>C78+C79</f>
        <v>42709.7</v>
      </c>
      <c r="D77" s="19">
        <f>D78+D79</f>
        <v>22449.3</v>
      </c>
      <c r="E77" s="19">
        <f t="shared" si="2"/>
        <v>52.56253263310209</v>
      </c>
      <c r="F77" s="20">
        <f>F78+F79</f>
        <v>21294.199999999997</v>
      </c>
      <c r="G77" s="19">
        <f t="shared" si="4"/>
        <v>1155.1000000000022</v>
      </c>
      <c r="H77" s="5">
        <v>49.5</v>
      </c>
    </row>
    <row r="78" spans="1:8" ht="12.75">
      <c r="A78" s="21" t="s">
        <v>41</v>
      </c>
      <c r="B78" s="8" t="s">
        <v>42</v>
      </c>
      <c r="C78" s="8">
        <v>33898.4</v>
      </c>
      <c r="D78" s="8">
        <v>18685.5</v>
      </c>
      <c r="E78" s="8">
        <f t="shared" si="2"/>
        <v>55.12207065820215</v>
      </c>
      <c r="F78" s="1">
        <v>20697.1</v>
      </c>
      <c r="G78" s="8">
        <f t="shared" si="4"/>
        <v>-2011.5999999999985</v>
      </c>
      <c r="H78" s="2">
        <v>49.9</v>
      </c>
    </row>
    <row r="79" spans="1:8" ht="25.5">
      <c r="A79" s="21" t="s">
        <v>101</v>
      </c>
      <c r="B79" s="8" t="s">
        <v>44</v>
      </c>
      <c r="C79" s="8">
        <v>8811.3</v>
      </c>
      <c r="D79" s="8">
        <v>3763.8</v>
      </c>
      <c r="E79" s="8">
        <f t="shared" si="2"/>
        <v>42.7156038269041</v>
      </c>
      <c r="F79" s="22">
        <v>597.1</v>
      </c>
      <c r="G79" s="8">
        <f t="shared" si="4"/>
        <v>3166.7000000000003</v>
      </c>
      <c r="H79" s="2">
        <v>40</v>
      </c>
    </row>
    <row r="80" spans="1:8" ht="12.75">
      <c r="A80" s="18" t="s">
        <v>45</v>
      </c>
      <c r="B80" s="19" t="s">
        <v>46</v>
      </c>
      <c r="C80" s="19">
        <f>C81+C82+C83+C84</f>
        <v>47964.9</v>
      </c>
      <c r="D80" s="19">
        <f>D81+D82+D83+D84</f>
        <v>18149.199999999997</v>
      </c>
      <c r="E80" s="19">
        <f t="shared" si="2"/>
        <v>37.838502738460825</v>
      </c>
      <c r="F80" s="20">
        <f>F81+F82+F83+F84</f>
        <v>20176.6</v>
      </c>
      <c r="G80" s="19">
        <f t="shared" si="4"/>
        <v>-2027.4000000000015</v>
      </c>
      <c r="H80" s="5">
        <v>36.2</v>
      </c>
    </row>
    <row r="81" spans="1:8" ht="12.75">
      <c r="A81" s="21" t="s">
        <v>47</v>
      </c>
      <c r="B81" s="29">
        <v>1001</v>
      </c>
      <c r="C81" s="8">
        <v>2734.6</v>
      </c>
      <c r="D81" s="8">
        <v>1421.6</v>
      </c>
      <c r="E81" s="8">
        <f t="shared" si="2"/>
        <v>51.985665179550935</v>
      </c>
      <c r="F81" s="1">
        <v>1214.8</v>
      </c>
      <c r="G81" s="8">
        <f t="shared" si="4"/>
        <v>206.79999999999995</v>
      </c>
      <c r="H81" s="2">
        <v>46.8</v>
      </c>
    </row>
    <row r="82" spans="1:8" ht="12.75">
      <c r="A82" s="21" t="s">
        <v>48</v>
      </c>
      <c r="B82" s="8" t="s">
        <v>49</v>
      </c>
      <c r="C82" s="8">
        <v>11671.2</v>
      </c>
      <c r="D82" s="8">
        <v>3878.8</v>
      </c>
      <c r="E82" s="8">
        <f t="shared" si="2"/>
        <v>33.233943382000135</v>
      </c>
      <c r="F82" s="22">
        <v>3585</v>
      </c>
      <c r="G82" s="8">
        <f t="shared" si="4"/>
        <v>293.8000000000002</v>
      </c>
      <c r="H82" s="2">
        <v>34.5</v>
      </c>
    </row>
    <row r="83" spans="1:8" ht="12.75">
      <c r="A83" s="21" t="s">
        <v>50</v>
      </c>
      <c r="B83" s="8" t="s">
        <v>51</v>
      </c>
      <c r="C83" s="8">
        <v>33284</v>
      </c>
      <c r="D83" s="8">
        <v>12711.3</v>
      </c>
      <c r="E83" s="8">
        <f t="shared" si="2"/>
        <v>38.19042182429996</v>
      </c>
      <c r="F83" s="1">
        <v>15239.2</v>
      </c>
      <c r="G83" s="8">
        <f t="shared" si="4"/>
        <v>-2527.9000000000015</v>
      </c>
      <c r="H83" s="2">
        <v>35.8</v>
      </c>
    </row>
    <row r="84" spans="1:8" ht="12.75">
      <c r="A84" s="21" t="s">
        <v>52</v>
      </c>
      <c r="B84" s="29">
        <v>1006</v>
      </c>
      <c r="C84" s="8">
        <v>275.1</v>
      </c>
      <c r="D84" s="8">
        <v>137.5</v>
      </c>
      <c r="E84" s="8">
        <f t="shared" si="2"/>
        <v>49.981824790985094</v>
      </c>
      <c r="F84" s="1">
        <v>137.6</v>
      </c>
      <c r="G84" s="8">
        <f t="shared" si="4"/>
        <v>-0.09999999999999432</v>
      </c>
      <c r="H84" s="2">
        <v>50</v>
      </c>
    </row>
    <row r="85" spans="1:8" ht="12.75">
      <c r="A85" s="18" t="s">
        <v>102</v>
      </c>
      <c r="B85" s="19" t="s">
        <v>53</v>
      </c>
      <c r="C85" s="19">
        <f>C86+C87</f>
        <v>11743.5</v>
      </c>
      <c r="D85" s="19">
        <f>D86+D87</f>
        <v>6463.5</v>
      </c>
      <c r="E85" s="19">
        <f t="shared" si="2"/>
        <v>55.038957721292626</v>
      </c>
      <c r="F85" s="20">
        <f>F86+F87</f>
        <v>5397.099999999999</v>
      </c>
      <c r="G85" s="19">
        <f t="shared" si="4"/>
        <v>1066.4000000000005</v>
      </c>
      <c r="H85" s="5">
        <v>45.6</v>
      </c>
    </row>
    <row r="86" spans="1:8" ht="12.75">
      <c r="A86" s="21" t="s">
        <v>103</v>
      </c>
      <c r="B86" s="8" t="s">
        <v>54</v>
      </c>
      <c r="C86" s="8">
        <v>11244.3</v>
      </c>
      <c r="D86" s="8">
        <v>6226.2</v>
      </c>
      <c r="E86" s="8">
        <f t="shared" si="2"/>
        <v>55.37205517462181</v>
      </c>
      <c r="F86" s="1">
        <v>4495.7</v>
      </c>
      <c r="G86" s="8">
        <f t="shared" si="4"/>
        <v>1730.5</v>
      </c>
      <c r="H86" s="2">
        <v>44</v>
      </c>
    </row>
    <row r="87" spans="1:8" ht="12.75">
      <c r="A87" s="21" t="s">
        <v>120</v>
      </c>
      <c r="B87" s="8" t="s">
        <v>119</v>
      </c>
      <c r="C87" s="8">
        <v>499.2</v>
      </c>
      <c r="D87" s="8">
        <v>237.3</v>
      </c>
      <c r="E87" s="8">
        <f t="shared" si="2"/>
        <v>47.5360576923077</v>
      </c>
      <c r="F87" s="1">
        <v>901.4</v>
      </c>
      <c r="G87" s="8">
        <f t="shared" si="4"/>
        <v>-664.0999999999999</v>
      </c>
      <c r="H87" s="2">
        <v>56.1</v>
      </c>
    </row>
    <row r="88" spans="1:8" ht="12.75">
      <c r="A88" s="18" t="s">
        <v>104</v>
      </c>
      <c r="B88" s="19" t="s">
        <v>105</v>
      </c>
      <c r="C88" s="19">
        <f>C89</f>
        <v>758.9</v>
      </c>
      <c r="D88" s="19">
        <f>D89</f>
        <v>252.9</v>
      </c>
      <c r="E88" s="19">
        <f t="shared" si="2"/>
        <v>33.32454868889182</v>
      </c>
      <c r="F88" s="20">
        <f>F89</f>
        <v>199.3</v>
      </c>
      <c r="G88" s="19">
        <f t="shared" si="4"/>
        <v>53.599999999999994</v>
      </c>
      <c r="H88" s="5">
        <v>27.1</v>
      </c>
    </row>
    <row r="89" spans="1:8" ht="12.75">
      <c r="A89" s="21" t="s">
        <v>43</v>
      </c>
      <c r="B89" s="8" t="s">
        <v>106</v>
      </c>
      <c r="C89" s="8">
        <v>758.9</v>
      </c>
      <c r="D89" s="8">
        <v>252.9</v>
      </c>
      <c r="E89" s="8">
        <f t="shared" si="2"/>
        <v>33.32454868889182</v>
      </c>
      <c r="F89" s="1">
        <v>199.3</v>
      </c>
      <c r="G89" s="8">
        <f t="shared" si="4"/>
        <v>53.599999999999994</v>
      </c>
      <c r="H89" s="2">
        <v>27.1</v>
      </c>
    </row>
    <row r="90" spans="1:8" ht="25.5">
      <c r="A90" s="18" t="s">
        <v>58</v>
      </c>
      <c r="B90" s="19" t="s">
        <v>107</v>
      </c>
      <c r="C90" s="19">
        <f>C91</f>
        <v>5126.5</v>
      </c>
      <c r="D90" s="19">
        <f>D91</f>
        <v>1398.7</v>
      </c>
      <c r="E90" s="19">
        <f t="shared" si="2"/>
        <v>27.28372183751097</v>
      </c>
      <c r="F90" s="20">
        <f>F91</f>
        <v>1445.5</v>
      </c>
      <c r="G90" s="19">
        <f t="shared" si="4"/>
        <v>-46.799999999999955</v>
      </c>
      <c r="H90" s="5">
        <v>36.1</v>
      </c>
    </row>
    <row r="91" spans="1:8" ht="25.5">
      <c r="A91" s="21" t="s">
        <v>108</v>
      </c>
      <c r="B91" s="8" t="s">
        <v>109</v>
      </c>
      <c r="C91" s="8">
        <v>5126.5</v>
      </c>
      <c r="D91" s="8">
        <v>1398.7</v>
      </c>
      <c r="E91" s="8">
        <f t="shared" si="2"/>
        <v>27.28372183751097</v>
      </c>
      <c r="F91" s="22">
        <v>1445.5</v>
      </c>
      <c r="G91" s="8">
        <f t="shared" si="4"/>
        <v>-46.799999999999955</v>
      </c>
      <c r="H91" s="2">
        <v>36.1</v>
      </c>
    </row>
    <row r="92" spans="1:8" ht="12.75">
      <c r="A92" s="18" t="s">
        <v>55</v>
      </c>
      <c r="B92" s="19" t="s">
        <v>56</v>
      </c>
      <c r="C92" s="19">
        <f>C48+C56+C58+C60+C65+C71+C77+C80+C85+C88+C90</f>
        <v>773196.6</v>
      </c>
      <c r="D92" s="19">
        <f>D48+D56+D58+D60+D65+D71+D77+D80+D85+D88+D90</f>
        <v>347681.2</v>
      </c>
      <c r="E92" s="19">
        <f t="shared" si="2"/>
        <v>44.96672644447738</v>
      </c>
      <c r="F92" s="19">
        <f>F48+F56+F58+F60+F65+F71+F77+F80+F85+F88+F90+F69</f>
        <v>350011.89999999997</v>
      </c>
      <c r="G92" s="19">
        <f t="shared" si="4"/>
        <v>-2330.6999999999534</v>
      </c>
      <c r="H92" s="5">
        <v>46.9</v>
      </c>
    </row>
    <row r="93" spans="1:8" ht="25.5">
      <c r="A93" s="21" t="s">
        <v>110</v>
      </c>
      <c r="B93" s="8" t="s">
        <v>111</v>
      </c>
      <c r="C93" s="8">
        <f>C46-C92</f>
        <v>-67203.40000000002</v>
      </c>
      <c r="D93" s="8">
        <f>D46-D92</f>
        <v>18406.20000000001</v>
      </c>
      <c r="E93" s="8"/>
      <c r="F93" s="8">
        <f>F46-F92</f>
        <v>-12115.79999999993</v>
      </c>
      <c r="G93" s="8"/>
      <c r="H93" s="8"/>
    </row>
    <row r="94" spans="1:7" ht="12.75">
      <c r="A94" s="23"/>
      <c r="B94" s="24"/>
      <c r="C94" s="24"/>
      <c r="D94" s="24"/>
      <c r="E94" s="25"/>
      <c r="F94" s="26"/>
      <c r="G94" s="27"/>
    </row>
    <row r="95" spans="1:8" ht="12.75">
      <c r="A95" s="23"/>
      <c r="B95" s="24"/>
      <c r="C95" s="35"/>
      <c r="D95" s="35"/>
      <c r="E95" s="35"/>
      <c r="F95" s="35"/>
      <c r="G95" s="35"/>
      <c r="H95" s="35"/>
    </row>
    <row r="96" spans="1:7" ht="12.75">
      <c r="A96" s="28"/>
      <c r="B96" s="28"/>
      <c r="C96" s="28"/>
      <c r="D96" s="28"/>
      <c r="E96" s="28"/>
      <c r="F96" s="28"/>
      <c r="G96" s="28"/>
    </row>
  </sheetData>
  <sheetProtection/>
  <mergeCells count="2">
    <mergeCell ref="A1:H1"/>
    <mergeCell ref="C95:H95"/>
  </mergeCells>
  <printOptions/>
  <pageMargins left="0.55" right="0.18" top="0.17" bottom="0.17" header="0.17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2013-07-16T08:12:07Z</cp:lastPrinted>
  <dcterms:created xsi:type="dcterms:W3CDTF">2009-04-28T07:05:16Z</dcterms:created>
  <dcterms:modified xsi:type="dcterms:W3CDTF">2014-07-18T05:15:05Z</dcterms:modified>
  <cp:category/>
  <cp:version/>
  <cp:contentType/>
  <cp:contentStatus/>
</cp:coreProperties>
</file>