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круг" sheetId="8" r:id="rId1"/>
    <sheet name="среднесписочная" sheetId="3" r:id="rId2"/>
  </sheets>
  <calcPr calcId="145621"/>
</workbook>
</file>

<file path=xl/calcChain.xml><?xml version="1.0" encoding="utf-8"?>
<calcChain xmlns="http://schemas.openxmlformats.org/spreadsheetml/2006/main">
  <c r="C10" i="3" l="1"/>
  <c r="C12" i="3" l="1"/>
  <c r="F13" i="3" l="1"/>
  <c r="D13" i="3"/>
  <c r="E13" i="3"/>
  <c r="C13" i="3"/>
  <c r="C9" i="3"/>
  <c r="C8" i="3"/>
  <c r="C7" i="3"/>
  <c r="C6" i="3"/>
  <c r="C4" i="3"/>
  <c r="F5" i="8" l="1"/>
  <c r="F4" i="8"/>
  <c r="E4" i="3" l="1"/>
  <c r="F4" i="3"/>
  <c r="E6" i="3"/>
  <c r="F6" i="3"/>
  <c r="E7" i="3"/>
  <c r="F7" i="3"/>
  <c r="F8" i="3"/>
  <c r="E8" i="3"/>
  <c r="F9" i="3"/>
  <c r="E9" i="3" l="1"/>
  <c r="D9" i="3"/>
  <c r="D8" i="3"/>
  <c r="D7" i="3"/>
  <c r="D6" i="3"/>
  <c r="D4" i="3"/>
</calcChain>
</file>

<file path=xl/sharedStrings.xml><?xml version="1.0" encoding="utf-8"?>
<sst xmlns="http://schemas.openxmlformats.org/spreadsheetml/2006/main" count="22" uniqueCount="22">
  <si>
    <t>Муниципальные служащие</t>
  </si>
  <si>
    <t>Работники муниципальных учреждений</t>
  </si>
  <si>
    <t>Среднесписочная, чел.</t>
  </si>
  <si>
    <t>ЦОУК</t>
  </si>
  <si>
    <t>Спорт</t>
  </si>
  <si>
    <t>ТХО</t>
  </si>
  <si>
    <t>ВСЕГО</t>
  </si>
  <si>
    <t>ЦБ</t>
  </si>
  <si>
    <t>1 квартал</t>
  </si>
  <si>
    <t>1 полугодие</t>
  </si>
  <si>
    <t>год</t>
  </si>
  <si>
    <t>Образование с ЦДТ</t>
  </si>
  <si>
    <t>Культура с ДМШ, ДХШ</t>
  </si>
  <si>
    <t>9 месяцев</t>
  </si>
  <si>
    <t>Средняя</t>
  </si>
  <si>
    <r>
      <t xml:space="preserve">Среднесписочная численность                                                               </t>
    </r>
    <r>
      <rPr>
        <sz val="12"/>
        <rFont val="Times New Roman"/>
        <family val="1"/>
        <charset val="204"/>
      </rPr>
      <t xml:space="preserve"> (человек)</t>
    </r>
  </si>
  <si>
    <t>Сведения о численности муниципальных служащих органов местного самоуправления  и работников муниципальных учреждений муниципального образования "Гагаринский муниципальный округ" Смоленской области за 1 квартал 2025 года</t>
  </si>
  <si>
    <r>
      <t xml:space="preserve">Оплата труда                                     за  1 квартал 2025 года                                    </t>
    </r>
    <r>
      <rPr>
        <sz val="12"/>
        <rFont val="Times New Roman"/>
        <family val="1"/>
        <charset val="204"/>
      </rPr>
      <t xml:space="preserve"> (тыс. рублей)</t>
    </r>
  </si>
  <si>
    <t>за 2025 год</t>
  </si>
  <si>
    <t>Благоустройство</t>
  </si>
  <si>
    <t>Баня</t>
  </si>
  <si>
    <t>ДКХ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</si>
</sst>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0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4" fillId="0" borderId="1" xfId="0" applyFont="1" applyBorder="1"/>
    <xf numFmtId="0" fontId="2" fillId="0" borderId="1" xfId="0" applyFont="1" applyBorder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3" fillId="0" borderId="1" xfId="0" applyFont="1" applyBorder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/>
    <xf numFmtId="4" fontId="6" fillId="0" borderId="1" xfId="0" applyNumberFormat="1" applyFont="1" applyBorder="1"/>
    <xf numFmtId="0" fontId="6" fillId="0" borderId="1" xfId="0" applyFont="1" applyBorder="1"/>
    <xf numFmtId="166" fontId="6" fillId="0" borderId="1" xfId="0" applyNumberFormat="1" applyFont="1" applyBorder="1"/>
    <xf numFmtId="49" fontId="8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9" fillId="0" borderId="0" xfId="0" applyFont="1"/>
    <xf numFmtId="0" fontId="10" fillId="0" borderId="1" xfId="0" applyFont="1" applyBorder="1" applyAlignment="1">
      <alignment horizontal="center"/>
    </xf>
    <xf numFmtId="164" fontId="10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165" fontId="9" fillId="0" borderId="0" xfId="0" applyNumberFormat="1" applyFont="1"/>
    <xf numFmtId="0" fontId="10" fillId="0" borderId="0" xfId="0" applyFont="1"/>
    <xf numFmtId="0" fontId="1" fillId="0" borderId="1" xfId="0" applyFont="1" applyBorder="1"/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tabSelected="1" zoomScaleNormal="100" workbookViewId="0">
      <selection activeCell="B8" sqref="B8"/>
    </sheetView>
  </sheetViews>
  <sheetFormatPr defaultRowHeight="15" x14ac:dyDescent="0.25"/>
  <cols>
    <col min="1" max="1" width="64.28515625" customWidth="1"/>
    <col min="2" max="3" width="30.140625" customWidth="1"/>
    <col min="4" max="4" width="7.140625" customWidth="1"/>
  </cols>
  <sheetData>
    <row r="2" spans="1:7" ht="66.75" customHeight="1" x14ac:dyDescent="0.25">
      <c r="A2" s="22" t="s">
        <v>16</v>
      </c>
      <c r="B2" s="22"/>
      <c r="C2" s="22"/>
      <c r="D2" s="5"/>
      <c r="E2" s="5"/>
      <c r="F2" s="15" t="s">
        <v>14</v>
      </c>
      <c r="G2" s="6"/>
    </row>
    <row r="3" spans="1:7" ht="54.75" customHeight="1" x14ac:dyDescent="0.3">
      <c r="A3" s="13"/>
      <c r="B3" s="14" t="s">
        <v>15</v>
      </c>
      <c r="C3" s="14" t="s">
        <v>17</v>
      </c>
      <c r="D3" s="5"/>
      <c r="E3" s="5"/>
      <c r="F3" s="5"/>
      <c r="G3" s="6"/>
    </row>
    <row r="4" spans="1:7" ht="31.5" customHeight="1" x14ac:dyDescent="0.3">
      <c r="A4" s="7" t="s">
        <v>0</v>
      </c>
      <c r="B4" s="18">
        <v>97</v>
      </c>
      <c r="C4" s="18">
        <v>13154.8</v>
      </c>
      <c r="D4" s="5"/>
      <c r="E4" s="5"/>
      <c r="F4" s="19">
        <f>C4/B4/3</f>
        <v>45.205498281786937</v>
      </c>
      <c r="G4" s="6"/>
    </row>
    <row r="5" spans="1:7" ht="36.75" customHeight="1" x14ac:dyDescent="0.3">
      <c r="A5" s="7" t="s">
        <v>1</v>
      </c>
      <c r="B5" s="18">
        <v>1511.4</v>
      </c>
      <c r="C5" s="18">
        <v>164844.5</v>
      </c>
      <c r="D5" s="5"/>
      <c r="E5" s="5"/>
      <c r="F5" s="19">
        <f>C5/B5/3</f>
        <v>36.355806978077716</v>
      </c>
      <c r="G5" s="6"/>
    </row>
    <row r="6" spans="1:7" x14ac:dyDescent="0.25">
      <c r="A6" s="6"/>
      <c r="B6" s="6"/>
      <c r="C6" s="6"/>
      <c r="D6" s="6"/>
      <c r="E6" s="6"/>
      <c r="F6" s="20"/>
      <c r="G6" s="6"/>
    </row>
    <row r="7" spans="1:7" x14ac:dyDescent="0.25">
      <c r="A7" s="6"/>
      <c r="B7" s="6"/>
      <c r="C7" s="6"/>
      <c r="D7" s="6"/>
      <c r="E7" s="6"/>
      <c r="F7" s="20"/>
      <c r="G7" s="6"/>
    </row>
    <row r="8" spans="1:7" x14ac:dyDescent="0.25">
      <c r="A8" s="6"/>
      <c r="B8" s="6"/>
      <c r="C8" s="6"/>
      <c r="D8" s="6"/>
      <c r="E8" s="6"/>
      <c r="F8" s="20"/>
      <c r="G8" s="6"/>
    </row>
    <row r="9" spans="1:7" x14ac:dyDescent="0.25">
      <c r="A9" s="6"/>
      <c r="B9" s="6"/>
      <c r="C9" s="6"/>
      <c r="D9" s="6"/>
      <c r="E9" s="6"/>
      <c r="F9" s="6"/>
      <c r="G9" s="6"/>
    </row>
  </sheetData>
  <mergeCells count="1">
    <mergeCell ref="A2:C2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workbookViewId="0">
      <selection activeCell="C4" sqref="C4:C12"/>
    </sheetView>
  </sheetViews>
  <sheetFormatPr defaultRowHeight="15" x14ac:dyDescent="0.25"/>
  <cols>
    <col min="2" max="2" width="23" customWidth="1"/>
    <col min="3" max="5" width="11.7109375" customWidth="1"/>
    <col min="6" max="6" width="12.28515625" customWidth="1"/>
  </cols>
  <sheetData>
    <row r="2" spans="2:6" ht="27" customHeight="1" x14ac:dyDescent="0.25">
      <c r="B2" t="s">
        <v>2</v>
      </c>
      <c r="C2" t="s">
        <v>18</v>
      </c>
    </row>
    <row r="3" spans="2:6" ht="20.25" customHeight="1" x14ac:dyDescent="0.25">
      <c r="B3" s="1"/>
      <c r="C3" s="16" t="s">
        <v>8</v>
      </c>
      <c r="D3" s="8" t="s">
        <v>9</v>
      </c>
      <c r="E3" s="8" t="s">
        <v>13</v>
      </c>
      <c r="F3" s="8" t="s">
        <v>10</v>
      </c>
    </row>
    <row r="4" spans="2:6" x14ac:dyDescent="0.25">
      <c r="B4" s="3" t="s">
        <v>11</v>
      </c>
      <c r="C4" s="17">
        <f>(1019.2+1020.4+1012.1)/3</f>
        <v>1017.2333333333332</v>
      </c>
      <c r="D4" s="10">
        <f>(1026.4+1034.7+1029.8+1033.5+1032+985.7)/6</f>
        <v>1023.6833333333334</v>
      </c>
      <c r="E4" s="9">
        <f>(1026.4+1034.7+1029.8+1033.5+1032+985.7+947.4+963.5+1032.4)/9</f>
        <v>1009.4888888888888</v>
      </c>
      <c r="F4" s="9">
        <f>(1026.4+1034.7+1029.8+1033.5+1032+985.7+947.4+963.5+1032.4+1037.9+1035.5+1034.3)/12</f>
        <v>1016.0916666666666</v>
      </c>
    </row>
    <row r="5" spans="2:6" x14ac:dyDescent="0.25">
      <c r="B5" s="3" t="s">
        <v>7</v>
      </c>
      <c r="C5" s="17">
        <v>26</v>
      </c>
      <c r="D5" s="11">
        <v>26</v>
      </c>
      <c r="E5" s="11">
        <v>26</v>
      </c>
      <c r="F5" s="11">
        <v>26</v>
      </c>
    </row>
    <row r="6" spans="2:6" x14ac:dyDescent="0.25">
      <c r="B6" s="3" t="s">
        <v>12</v>
      </c>
      <c r="C6" s="17">
        <f>(136.5+136.5+136.5)/3</f>
        <v>136.5</v>
      </c>
      <c r="D6" s="12">
        <f>(127.5+127.5+127.5+127.5+127.5+124.3)/6</f>
        <v>126.96666666666665</v>
      </c>
      <c r="E6" s="12">
        <f>(127.5+127.5+127.5+127.5+127.5+124.3+124.3+127+128+128+128+128)/12</f>
        <v>127.09166666666665</v>
      </c>
      <c r="F6" s="12">
        <f>(127.5+127.5+127.5+127.5+127.5+124.3+124.3+127+128)/9</f>
        <v>126.78888888888888</v>
      </c>
    </row>
    <row r="7" spans="2:6" x14ac:dyDescent="0.25">
      <c r="B7" s="3" t="s">
        <v>3</v>
      </c>
      <c r="C7" s="17">
        <f>(57.6+57.6+57.6)/3</f>
        <v>57.6</v>
      </c>
      <c r="D7" s="12">
        <f>(49+49+49+49+48+48.3)/6</f>
        <v>48.716666666666669</v>
      </c>
      <c r="E7" s="12">
        <f>(49+49+49+49+48+48.3+48.3+48.5+49+49.5+49.5+49.5)/12</f>
        <v>48.883333333333333</v>
      </c>
      <c r="F7" s="12">
        <f>(49+49+49+49+48+48.3+48.3+48.5+49)/9</f>
        <v>48.677777777777777</v>
      </c>
    </row>
    <row r="8" spans="2:6" x14ac:dyDescent="0.25">
      <c r="B8" s="3" t="s">
        <v>4</v>
      </c>
      <c r="C8" s="17">
        <f>(107+107+107)/3</f>
        <v>107</v>
      </c>
      <c r="D8" s="12">
        <f>(109.7+111.6+111.8+111.8+112.3+112.8+112.8+112.05+113.85)/9</f>
        <v>112.07777777777777</v>
      </c>
      <c r="E8" s="12">
        <f>(109.7+111.6+111.8+111.8+112.3+112.8)/9</f>
        <v>74.444444444444443</v>
      </c>
      <c r="F8" s="12">
        <f>(109.7+111.6+111.8+111.8+112.3+112.8+112.9+111.6+111.4)/12</f>
        <v>83.825000000000003</v>
      </c>
    </row>
    <row r="9" spans="2:6" x14ac:dyDescent="0.25">
      <c r="B9" s="3" t="s">
        <v>5</v>
      </c>
      <c r="C9" s="17">
        <f>(58+57+57)/3</f>
        <v>57.333333333333336</v>
      </c>
      <c r="D9" s="11">
        <f>(25.5+25.5+25.5+25.5+26.5+27.5)/6</f>
        <v>26</v>
      </c>
      <c r="E9" s="12">
        <f>(25.5+25.5+25.5+25.5+26.5+27.5+25.5+25.5+26.5)/9</f>
        <v>25.944444444444443</v>
      </c>
      <c r="F9" s="12">
        <f>(25.5+25.5+25.5+25.5+26.5+27.5+25.5+25.5+26.5+27.5+26.5+27.5)/12</f>
        <v>26.25</v>
      </c>
    </row>
    <row r="10" spans="2:6" x14ac:dyDescent="0.25">
      <c r="B10" s="1" t="s">
        <v>19</v>
      </c>
      <c r="C10" s="17">
        <f>(51+50.5+50.7)/3</f>
        <v>50.733333333333327</v>
      </c>
      <c r="D10" s="11"/>
      <c r="E10" s="12"/>
      <c r="F10" s="12"/>
    </row>
    <row r="11" spans="2:6" x14ac:dyDescent="0.25">
      <c r="B11" s="21" t="s">
        <v>20</v>
      </c>
      <c r="C11" s="17">
        <v>27</v>
      </c>
      <c r="D11" s="11"/>
      <c r="E11" s="12"/>
      <c r="F11" s="12"/>
    </row>
    <row r="12" spans="2:6" x14ac:dyDescent="0.25">
      <c r="B12" s="21" t="s">
        <v>21</v>
      </c>
      <c r="C12" s="17">
        <f>(32+32+32)/3</f>
        <v>32</v>
      </c>
      <c r="D12" s="11"/>
      <c r="E12" s="12"/>
      <c r="F12" s="12"/>
    </row>
    <row r="13" spans="2:6" x14ac:dyDescent="0.25">
      <c r="B13" s="2" t="s">
        <v>6</v>
      </c>
      <c r="C13" s="17">
        <f>SUM(C4:C12)</f>
        <v>1511.3999999999996</v>
      </c>
      <c r="D13" s="9">
        <f t="shared" ref="D13:F13" si="0">SUM(D4:D12)</f>
        <v>1363.4444444444446</v>
      </c>
      <c r="E13" s="9">
        <f t="shared" si="0"/>
        <v>1311.8527777777776</v>
      </c>
      <c r="F13" s="9">
        <f t="shared" si="0"/>
        <v>1327.6333333333332</v>
      </c>
    </row>
    <row r="14" spans="2:6" x14ac:dyDescent="0.25">
      <c r="C14" s="4"/>
    </row>
    <row r="15" spans="2:6" x14ac:dyDescent="0.25">
      <c r="C15" s="4"/>
    </row>
  </sheetData>
  <pageMargins left="0.70866141732283472" right="0.70866141732283472" top="0.74803149606299213" bottom="0.74803149606299213" header="0.31496062992125984" footer="0.31496062992125984"/>
  <pageSetup paperSize="9" scale="12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Округ</vt:lpstr>
      <vt:lpstr>среднесписочная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2025-04-16T06:30:36Z</dcterms:modified>
</cp:coreProperties>
</file>