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195" windowHeight="1110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'Лист1'!$A$1:$H$95</definedName>
  </definedNames>
  <calcPr fullCalcOnLoad="1"/>
</workbook>
</file>

<file path=xl/sharedStrings.xml><?xml version="1.0" encoding="utf-8"?>
<sst xmlns="http://schemas.openxmlformats.org/spreadsheetml/2006/main" count="171" uniqueCount="144">
  <si>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</si>
  <si>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</si>
  <si>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</si>
  <si>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</si>
  <si>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</si>
  <si>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</si>
  <si>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</si>
  <si>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</si>
  <si>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</si>
  <si>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</si>
  <si>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</si>
  <si>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</si>
  <si>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</si>
  <si>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</si>
  <si>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</si>
  <si>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</si>
  <si>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</si>
  <si>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</si>
  <si>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</si>
  <si>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</si>
  <si>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</si>
  <si>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</si>
  <si>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</si>
  <si>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</si>
  <si>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</si>
  <si>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</si>
  <si>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</si>
  <si>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</si>
  <si>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</si>
  <si>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</si>
  <si>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</si>
  <si>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</si>
  <si>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</si>
  <si>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</si>
  <si>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</si>
  <si>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</si>
  <si>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</si>
  <si>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</si>
  <si>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</si>
  <si>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</si>
  <si>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</si>
  <si>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</si>
  <si>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</si>
  <si>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</si>
  <si>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</si>
  <si>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</si>
  <si>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</si>
  <si>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</si>
  <si>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</si>
  <si>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</si>
  <si>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</si>
  <si>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</si>
  <si>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</si>
  <si>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</si>
  <si>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</si>
  <si>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</si>
  <si>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</si>
  <si>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</si>
  <si>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</si>
  <si>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</si>
  <si>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</si>
  <si>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</si>
  <si>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</si>
  <si>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</si>
  <si>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</si>
  <si>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</si>
  <si>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</si>
  <si>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</si>
  <si>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</si>
  <si>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</si>
  <si>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</si>
  <si>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</si>
  <si>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</si>
  <si>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</si>
  <si>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</si>
  <si>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</si>
  <si>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</si>
  <si>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</si>
  <si>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</si>
  <si>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</si>
  <si>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</si>
  <si>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</si>
  <si>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</si>
  <si>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</si>
  <si>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</si>
  <si>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</si>
  <si>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</si>
  <si>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</si>
  <si>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</si>
  <si>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</si>
  <si>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</si>
  <si>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</si>
  <si>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</si>
  <si>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</si>
  <si>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</si>
  <si>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</si>
  <si>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</si>
  <si>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</si>
  <si>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</si>
  <si>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</si>
  <si>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</si>
  <si>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</t>
  </si>
  <si>
    <t>Субсидии</t>
  </si>
  <si>
    <t>Субвенции</t>
  </si>
  <si>
    <t>Иные межбюджетные трансферты</t>
  </si>
  <si>
    <t>ВСЕГО ДОХОДОВ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</si>
  <si>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</si>
  <si>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</si>
  <si>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</si>
  <si>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</si>
  <si>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</si>
  <si>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</si>
  <si>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</si>
  <si>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</si>
  <si>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</si>
  <si>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</si>
  <si>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</si>
  <si>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</si>
  <si>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</si>
  <si>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</si>
  <si>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</si>
  <si>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</si>
  <si>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</si>
  <si>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</si>
  <si>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Налог, взимаемый в связи с применением упрощенной системы налогообложения</t>
  </si>
  <si>
    <t>Прочие налоговые доходы,невыясненные поступления</t>
  </si>
  <si>
    <t>на выравнивание</t>
  </si>
  <si>
    <t>на сбалансированность</t>
  </si>
  <si>
    <t>Дотации:</t>
  </si>
  <si>
    <t>Уточненный план на 2023 год</t>
  </si>
  <si>
    <t>0310</t>
  </si>
  <si>
    <t>0605</t>
  </si>
  <si>
    <t>Другие вопросы в области охраны окружающей среды</t>
  </si>
  <si>
    <t>Спорт высших достижений</t>
  </si>
  <si>
    <t>отклонение (факт 2023-2022)</t>
  </si>
  <si>
    <t>Процент соотношения 2023 к 2022 году</t>
  </si>
  <si>
    <t>Налог, взимаемый в связи с  с применением патентной системы налогообложения</t>
  </si>
  <si>
    <t>0107</t>
  </si>
  <si>
    <t>Обеспечение проведения выборов и референдумов</t>
  </si>
  <si>
    <t>Отчет об исполнении бюджета муниципального образования "Гагаринский район" Смоленской области за  9 месяцев 2023 года</t>
  </si>
  <si>
    <t>Исполнено за 9 месяцев 2023 года</t>
  </si>
  <si>
    <t>% исполнения за 9 месяцев 2023</t>
  </si>
  <si>
    <t>Исполнено за  9 месяцев 2022 года</t>
  </si>
  <si>
    <t>Доходы от реализации имущества (приватизация имущества)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</si>
</sst>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Alignment="1">
      <alignment/>
    </xf>
    <xf numFmtId="178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  <xf numFmtId="178" fontId="46" fillId="0" borderId="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/>
    </xf>
    <xf numFmtId="178" fontId="45" fillId="0" borderId="0" xfId="0" applyNumberFormat="1" applyFont="1" applyFill="1" applyAlignment="1">
      <alignment/>
    </xf>
    <xf numFmtId="178" fontId="45" fillId="0" borderId="0" xfId="0" applyNumberFormat="1" applyFont="1" applyAlignment="1">
      <alignment vertical="center" wrapText="1"/>
    </xf>
    <xf numFmtId="3" fontId="45" fillId="0" borderId="0" xfId="0" applyNumberFormat="1" applyFont="1" applyAlignment="1">
      <alignment horizontal="right" vertical="top" wrapText="1"/>
    </xf>
    <xf numFmtId="178" fontId="45" fillId="0" borderId="0" xfId="0" applyNumberFormat="1" applyFont="1" applyBorder="1" applyAlignment="1">
      <alignment horizontal="center" vertical="center"/>
    </xf>
    <xf numFmtId="178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 vertical="top"/>
    </xf>
    <xf numFmtId="3" fontId="45" fillId="0" borderId="0" xfId="0" applyNumberFormat="1" applyFont="1" applyAlignment="1">
      <alignment/>
    </xf>
    <xf numFmtId="178" fontId="4" fillId="32" borderId="12" xfId="0" applyNumberFormat="1" applyFont="1" applyFill="1" applyBorder="1" applyAlignment="1">
      <alignment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178" fontId="4" fillId="32" borderId="12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0" fontId="4" fillId="32" borderId="1" xfId="0" applyFont="1" applyFill="1" applyBorder="1" applyAlignment="1">
      <alignment vertical="top" wrapText="1"/>
    </xf>
    <xf numFmtId="178" fontId="2" fillId="33" borderId="12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78" fontId="4" fillId="34" borderId="12" xfId="0" applyNumberFormat="1" applyFont="1" applyFill="1" applyBorder="1" applyAlignment="1">
      <alignment vertical="center" wrapText="1"/>
    </xf>
    <xf numFmtId="3" fontId="45" fillId="34" borderId="12" xfId="0" applyNumberFormat="1" applyFont="1" applyFill="1" applyBorder="1" applyAlignment="1">
      <alignment horizontal="center" vertical="center" wrapText="1"/>
    </xf>
    <xf numFmtId="178" fontId="4" fillId="34" borderId="12" xfId="0" applyNumberFormat="1" applyFont="1" applyFill="1" applyBorder="1" applyAlignment="1">
      <alignment horizontal="center" vertical="center" wrapText="1"/>
    </xf>
    <xf numFmtId="178" fontId="45" fillId="34" borderId="12" xfId="0" applyNumberFormat="1" applyFont="1" applyFill="1" applyBorder="1" applyAlignment="1">
      <alignment horizontal="center" vertical="center" wrapText="1"/>
    </xf>
    <xf numFmtId="178" fontId="2" fillId="35" borderId="13" xfId="0" applyNumberFormat="1" applyFont="1" applyFill="1" applyBorder="1" applyAlignment="1">
      <alignment horizontal="center" vertical="top" wrapText="1"/>
    </xf>
    <xf numFmtId="3" fontId="4" fillId="35" borderId="13" xfId="0" applyNumberFormat="1" applyFont="1" applyFill="1" applyBorder="1" applyAlignment="1">
      <alignment vertical="top"/>
    </xf>
    <xf numFmtId="178" fontId="4" fillId="35" borderId="13" xfId="0" applyNumberFormat="1" applyFont="1" applyFill="1" applyBorder="1" applyAlignment="1">
      <alignment vertical="top"/>
    </xf>
    <xf numFmtId="178" fontId="45" fillId="35" borderId="13" xfId="0" applyNumberFormat="1" applyFont="1" applyFill="1" applyBorder="1" applyAlignment="1">
      <alignment vertical="top"/>
    </xf>
    <xf numFmtId="178" fontId="45" fillId="35" borderId="12" xfId="0" applyNumberFormat="1" applyFont="1" applyFill="1" applyBorder="1" applyAlignment="1">
      <alignment horizontal="center" vertical="top" wrapText="1"/>
    </xf>
    <xf numFmtId="178" fontId="45" fillId="0" borderId="0" xfId="0" applyNumberFormat="1" applyFont="1" applyFill="1" applyAlignment="1">
      <alignment/>
    </xf>
    <xf numFmtId="178" fontId="4" fillId="32" borderId="12" xfId="0" applyNumberFormat="1" applyFont="1" applyFill="1" applyBorder="1" applyAlignment="1">
      <alignment vertical="center" wrapText="1"/>
    </xf>
    <xf numFmtId="178" fontId="4" fillId="32" borderId="12" xfId="0" applyNumberFormat="1" applyFont="1" applyFill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178" fontId="4" fillId="32" borderId="12" xfId="0" applyNumberFormat="1" applyFont="1" applyFill="1" applyBorder="1" applyAlignment="1">
      <alignment horizontal="center" vertical="center" wrapText="1"/>
    </xf>
    <xf numFmtId="178" fontId="4" fillId="34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left" vertical="center" wrapText="1"/>
    </xf>
    <xf numFmtId="3" fontId="2" fillId="36" borderId="12" xfId="0" applyNumberFormat="1" applyFont="1" applyFill="1" applyBorder="1" applyAlignment="1">
      <alignment horizontal="center" vertical="center" wrapText="1"/>
    </xf>
    <xf numFmtId="178" fontId="2" fillId="36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178" fontId="5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5" fillId="0" borderId="1" xfId="33" applyNumberFormat="1" applyFont="1" applyFill="1" applyAlignment="1" applyProtection="1">
      <alignment horizontal="left" vertical="top" wrapText="1"/>
      <protection/>
    </xf>
    <xf numFmtId="178" fontId="2" fillId="36" borderId="12" xfId="0" applyNumberFormat="1" applyFont="1" applyFill="1" applyBorder="1" applyAlignment="1">
      <alignment horizontal="left" vertical="top" wrapText="1"/>
    </xf>
    <xf numFmtId="3" fontId="2" fillId="36" borderId="12" xfId="0" applyNumberFormat="1" applyFont="1" applyFill="1" applyBorder="1" applyAlignment="1">
      <alignment horizontal="center" vertical="top" wrapText="1"/>
    </xf>
    <xf numFmtId="178" fontId="2" fillId="3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left" vertical="top" wrapText="1"/>
    </xf>
    <xf numFmtId="3" fontId="4" fillId="6" borderId="12" xfId="0" applyNumberFormat="1" applyFont="1" applyFill="1" applyBorder="1" applyAlignment="1">
      <alignment horizontal="center" vertical="top" wrapText="1"/>
    </xf>
    <xf numFmtId="178" fontId="4" fillId="6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3" fillId="37" borderId="12" xfId="0" applyNumberFormat="1" applyFont="1" applyFill="1" applyBorder="1" applyAlignment="1">
      <alignment horizontal="left" vertical="top" wrapText="1"/>
    </xf>
    <xf numFmtId="3" fontId="3" fillId="37" borderId="12" xfId="0" applyNumberFormat="1" applyFont="1" applyFill="1" applyBorder="1" applyAlignment="1">
      <alignment horizontal="center" vertical="center" wrapText="1"/>
    </xf>
    <xf numFmtId="178" fontId="3" fillId="37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78" fontId="2" fillId="38" borderId="12" xfId="0" applyNumberFormat="1" applyFont="1" applyFill="1" applyBorder="1" applyAlignment="1">
      <alignment horizontal="center" vertical="top" wrapText="1"/>
    </xf>
    <xf numFmtId="178" fontId="3" fillId="37" borderId="12" xfId="0" applyNumberFormat="1" applyFont="1" applyFill="1" applyBorder="1" applyAlignment="1">
      <alignment horizontal="center" vertical="top" wrapText="1"/>
    </xf>
    <xf numFmtId="178" fontId="2" fillId="39" borderId="12" xfId="0" applyNumberFormat="1" applyFont="1" applyFill="1" applyBorder="1" applyAlignment="1">
      <alignment horizontal="center" vertical="top" wrapText="1"/>
    </xf>
    <xf numFmtId="178" fontId="2" fillId="37" borderId="12" xfId="0" applyNumberFormat="1" applyFont="1" applyFill="1" applyBorder="1" applyAlignment="1">
      <alignment horizontal="center" vertical="top" wrapText="1"/>
    </xf>
    <xf numFmtId="178" fontId="3" fillId="0" borderId="14" xfId="0" applyNumberFormat="1" applyFont="1" applyBorder="1" applyAlignment="1">
      <alignment horizontal="center" vertical="top" wrapText="1"/>
    </xf>
    <xf numFmtId="178" fontId="45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SheetLayoutView="100" zoomScalePageLayoutView="0" workbookViewId="0" topLeftCell="A1">
      <pane xSplit="2" ySplit="2" topLeftCell="C5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93" sqref="H93"/>
    </sheetView>
  </sheetViews>
  <sheetFormatPr defaultColWidth="9.00390625" defaultRowHeight="12.75"/>
  <cols>
    <col min="1" max="1" width="43.625" style="6" customWidth="1"/>
    <col min="2" max="2" width="11.25390625" style="13" customWidth="1"/>
    <col min="3" max="3" width="13.375" style="6" customWidth="1"/>
    <col min="4" max="4" width="13.875" style="6" customWidth="1"/>
    <col min="5" max="5" width="12.625" style="6" customWidth="1"/>
    <col min="6" max="6" width="12.125" style="6" customWidth="1"/>
    <col min="7" max="7" width="12.00390625" style="6" customWidth="1"/>
    <col min="8" max="8" width="11.875" style="6" customWidth="1"/>
    <col min="9" max="16384" width="9.125" style="7" customWidth="1"/>
  </cols>
  <sheetData>
    <row r="1" spans="1:8" ht="36" customHeight="1">
      <c r="A1" s="69" t="s">
        <v>139</v>
      </c>
      <c r="B1" s="69"/>
      <c r="C1" s="69"/>
      <c r="D1" s="69"/>
      <c r="E1" s="69"/>
      <c r="F1" s="69"/>
      <c r="G1" s="69"/>
      <c r="H1" s="69"/>
    </row>
    <row r="2" spans="1:8" ht="51">
      <c r="A2" s="4" t="s">
        <v>0</v>
      </c>
      <c r="B2" s="5" t="s">
        <v>1</v>
      </c>
      <c r="C2" s="1" t="s">
        <v>129</v>
      </c>
      <c r="D2" s="1" t="s">
        <v>140</v>
      </c>
      <c r="E2" s="1" t="s">
        <v>141</v>
      </c>
      <c r="F2" s="1" t="s">
        <v>142</v>
      </c>
      <c r="G2" s="1" t="s">
        <v>134</v>
      </c>
      <c r="H2" s="1" t="s">
        <v>135</v>
      </c>
    </row>
    <row r="3" spans="1:8" s="32" customFormat="1" ht="21" customHeight="1">
      <c r="A3" s="40" t="s">
        <v>75</v>
      </c>
      <c r="B3" s="41">
        <v>10000</v>
      </c>
      <c r="C3" s="42">
        <v>309427.6</v>
      </c>
      <c r="D3" s="42">
        <v>275645.80000000005</v>
      </c>
      <c r="E3" s="42">
        <v>89.082486500881</v>
      </c>
      <c r="F3" s="42">
        <v>225918.9999999999</v>
      </c>
      <c r="G3" s="42">
        <v>49726.800000000134</v>
      </c>
      <c r="H3" s="42">
        <v>122.01089771112663</v>
      </c>
    </row>
    <row r="4" spans="1:8" s="32" customFormat="1" ht="13.5">
      <c r="A4" s="43" t="s">
        <v>76</v>
      </c>
      <c r="B4" s="44">
        <v>10100</v>
      </c>
      <c r="C4" s="45">
        <v>260028.5</v>
      </c>
      <c r="D4" s="45">
        <v>226152.2</v>
      </c>
      <c r="E4" s="62">
        <v>86.97208190640642</v>
      </c>
      <c r="F4" s="45">
        <v>182622.8</v>
      </c>
      <c r="G4" s="45">
        <v>43529.40000000002</v>
      </c>
      <c r="H4" s="63">
        <v>123.83568754832366</v>
      </c>
    </row>
    <row r="5" spans="1:8" s="32" customFormat="1" ht="12.75">
      <c r="A5" s="46" t="s">
        <v>77</v>
      </c>
      <c r="B5" s="47">
        <v>10102</v>
      </c>
      <c r="C5" s="48">
        <v>260028.5</v>
      </c>
      <c r="D5" s="48">
        <v>226152.2</v>
      </c>
      <c r="E5" s="50">
        <v>86.97208190640642</v>
      </c>
      <c r="F5" s="48">
        <v>182622.8</v>
      </c>
      <c r="G5" s="48">
        <v>43529.40000000002</v>
      </c>
      <c r="H5" s="63">
        <v>123.83568754832366</v>
      </c>
    </row>
    <row r="6" spans="1:8" s="32" customFormat="1" ht="27">
      <c r="A6" s="43" t="s">
        <v>78</v>
      </c>
      <c r="B6" s="44">
        <v>10300</v>
      </c>
      <c r="C6" s="45">
        <v>7841.4</v>
      </c>
      <c r="D6" s="45">
        <v>6603.2</v>
      </c>
      <c r="E6" s="63">
        <v>84.2094523937052</v>
      </c>
      <c r="F6" s="45">
        <v>6394.8</v>
      </c>
      <c r="G6" s="45">
        <v>208.39999999999964</v>
      </c>
      <c r="H6" s="63">
        <v>103.25889785450677</v>
      </c>
    </row>
    <row r="7" spans="1:8" s="32" customFormat="1" ht="12.75">
      <c r="A7" s="46" t="s">
        <v>79</v>
      </c>
      <c r="B7" s="47">
        <v>10302</v>
      </c>
      <c r="C7" s="48">
        <v>7841.4</v>
      </c>
      <c r="D7" s="48">
        <v>6603.2</v>
      </c>
      <c r="E7" s="50">
        <v>84.2094523937052</v>
      </c>
      <c r="F7" s="48">
        <v>6394.8</v>
      </c>
      <c r="G7" s="48">
        <v>208.39999999999964</v>
      </c>
      <c r="H7" s="63">
        <v>103.25889785450677</v>
      </c>
    </row>
    <row r="8" spans="1:8" s="32" customFormat="1" ht="14.25" customHeight="1">
      <c r="A8" s="43" t="s">
        <v>80</v>
      </c>
      <c r="B8" s="44">
        <v>10500</v>
      </c>
      <c r="C8" s="45">
        <v>21092.1</v>
      </c>
      <c r="D8" s="45">
        <v>12130.9</v>
      </c>
      <c r="E8" s="62">
        <v>57.51395072088602</v>
      </c>
      <c r="F8" s="45">
        <v>14957.3</v>
      </c>
      <c r="G8" s="45">
        <v>-2826.3999999999996</v>
      </c>
      <c r="H8" s="63">
        <v>81.10354141456013</v>
      </c>
    </row>
    <row r="9" spans="1:8" s="32" customFormat="1" ht="24.75" customHeight="1">
      <c r="A9" s="46" t="s">
        <v>124</v>
      </c>
      <c r="B9" s="49">
        <v>10501</v>
      </c>
      <c r="C9" s="50">
        <v>14528.9</v>
      </c>
      <c r="D9" s="50">
        <v>10293</v>
      </c>
      <c r="E9" s="50">
        <v>70.84500547185264</v>
      </c>
      <c r="F9" s="50">
        <v>10936.8</v>
      </c>
      <c r="G9" s="64">
        <v>-643.7999999999993</v>
      </c>
      <c r="H9" s="63">
        <v>94.11345183234585</v>
      </c>
    </row>
    <row r="10" spans="1:8" s="32" customFormat="1" ht="12.75">
      <c r="A10" s="46" t="s">
        <v>81</v>
      </c>
      <c r="B10" s="47">
        <v>10502</v>
      </c>
      <c r="C10" s="48">
        <v>14.1</v>
      </c>
      <c r="D10" s="48">
        <v>-63.6</v>
      </c>
      <c r="E10" s="50" t="s">
        <v>116</v>
      </c>
      <c r="F10" s="48">
        <v>-47.6</v>
      </c>
      <c r="G10" s="48">
        <v>-16</v>
      </c>
      <c r="H10" s="63">
        <v>133.61344537815125</v>
      </c>
    </row>
    <row r="11" spans="1:8" s="32" customFormat="1" ht="12.75">
      <c r="A11" s="46" t="s">
        <v>82</v>
      </c>
      <c r="B11" s="47">
        <v>10503</v>
      </c>
      <c r="C11" s="48">
        <v>307.5</v>
      </c>
      <c r="D11" s="48">
        <v>235.8</v>
      </c>
      <c r="E11" s="50">
        <v>76.6829268292683</v>
      </c>
      <c r="F11" s="48">
        <v>291.9</v>
      </c>
      <c r="G11" s="48">
        <v>-56.099999999999966</v>
      </c>
      <c r="H11" s="63">
        <v>80.78108941418294</v>
      </c>
    </row>
    <row r="12" spans="1:8" s="32" customFormat="1" ht="25.5">
      <c r="A12" s="46" t="s">
        <v>136</v>
      </c>
      <c r="B12" s="47">
        <v>10504</v>
      </c>
      <c r="C12" s="48">
        <v>6241.6</v>
      </c>
      <c r="D12" s="48">
        <v>1665.7</v>
      </c>
      <c r="E12" s="50">
        <v>26.68706741861061</v>
      </c>
      <c r="F12" s="48">
        <v>3776.2</v>
      </c>
      <c r="G12" s="48">
        <v>-2110.5</v>
      </c>
      <c r="H12" s="63">
        <v>44.1104814363646</v>
      </c>
    </row>
    <row r="13" spans="1:8" s="32" customFormat="1" ht="13.5">
      <c r="A13" s="43" t="s">
        <v>83</v>
      </c>
      <c r="B13" s="44">
        <v>10600</v>
      </c>
      <c r="C13" s="45">
        <v>69</v>
      </c>
      <c r="D13" s="45">
        <v>-14</v>
      </c>
      <c r="E13" s="50" t="s">
        <v>116</v>
      </c>
      <c r="F13" s="45">
        <v>0</v>
      </c>
      <c r="G13" s="45">
        <v>-14</v>
      </c>
      <c r="H13" s="63" t="s">
        <v>116</v>
      </c>
    </row>
    <row r="14" spans="1:8" s="32" customFormat="1" ht="12.75">
      <c r="A14" s="46" t="s">
        <v>84</v>
      </c>
      <c r="B14" s="47">
        <v>10605</v>
      </c>
      <c r="C14" s="48">
        <v>69</v>
      </c>
      <c r="D14" s="48">
        <v>-14</v>
      </c>
      <c r="E14" s="50" t="s">
        <v>116</v>
      </c>
      <c r="F14" s="48">
        <v>0</v>
      </c>
      <c r="G14" s="48">
        <v>-14</v>
      </c>
      <c r="H14" s="63" t="s">
        <v>116</v>
      </c>
    </row>
    <row r="15" spans="1:8" s="32" customFormat="1" ht="40.5">
      <c r="A15" s="43" t="s">
        <v>85</v>
      </c>
      <c r="B15" s="44">
        <v>10700</v>
      </c>
      <c r="C15" s="45">
        <v>2803.2</v>
      </c>
      <c r="D15" s="45">
        <v>1349.7</v>
      </c>
      <c r="E15" s="45">
        <v>48.14854452054795</v>
      </c>
      <c r="F15" s="45">
        <v>2686.4</v>
      </c>
      <c r="G15" s="45">
        <v>-1336.7</v>
      </c>
      <c r="H15" s="63">
        <v>50.241959499702205</v>
      </c>
    </row>
    <row r="16" spans="1:8" s="32" customFormat="1" ht="25.5">
      <c r="A16" s="46" t="s">
        <v>86</v>
      </c>
      <c r="B16" s="47">
        <v>10701</v>
      </c>
      <c r="C16" s="48">
        <v>2803.2</v>
      </c>
      <c r="D16" s="48">
        <v>1349.7</v>
      </c>
      <c r="E16" s="48">
        <v>48.14854452054795</v>
      </c>
      <c r="F16" s="48">
        <v>2686.4</v>
      </c>
      <c r="G16" s="48">
        <v>-1336.7</v>
      </c>
      <c r="H16" s="63">
        <v>50.241959499702205</v>
      </c>
    </row>
    <row r="17" spans="1:8" s="32" customFormat="1" ht="13.5">
      <c r="A17" s="43" t="s">
        <v>87</v>
      </c>
      <c r="B17" s="44">
        <v>10800</v>
      </c>
      <c r="C17" s="45">
        <v>5525.8</v>
      </c>
      <c r="D17" s="45">
        <v>4456.8</v>
      </c>
      <c r="E17" s="62">
        <v>80.65438488544645</v>
      </c>
      <c r="F17" s="45">
        <v>3777</v>
      </c>
      <c r="G17" s="45">
        <v>679.8000000000002</v>
      </c>
      <c r="H17" s="63">
        <v>117.99841143764893</v>
      </c>
    </row>
    <row r="18" spans="1:8" s="32" customFormat="1" ht="25.5">
      <c r="A18" s="46" t="s">
        <v>88</v>
      </c>
      <c r="B18" s="47">
        <v>10803</v>
      </c>
      <c r="C18" s="48">
        <v>5525.8</v>
      </c>
      <c r="D18" s="48">
        <v>4396.8</v>
      </c>
      <c r="E18" s="48">
        <v>79.56856925694017</v>
      </c>
      <c r="F18" s="48">
        <v>3777</v>
      </c>
      <c r="G18" s="48">
        <v>619.8000000000002</v>
      </c>
      <c r="H18" s="63">
        <v>116.40984908657666</v>
      </c>
    </row>
    <row r="19" spans="1:8" s="32" customFormat="1" ht="25.5">
      <c r="A19" s="46" t="s">
        <v>117</v>
      </c>
      <c r="B19" s="47">
        <v>10807</v>
      </c>
      <c r="C19" s="48">
        <v>0</v>
      </c>
      <c r="D19" s="48">
        <v>60</v>
      </c>
      <c r="E19" s="48" t="s">
        <v>116</v>
      </c>
      <c r="F19" s="48">
        <v>0</v>
      </c>
      <c r="G19" s="48">
        <v>60</v>
      </c>
      <c r="H19" s="63" t="s">
        <v>116</v>
      </c>
    </row>
    <row r="20" spans="1:8" s="32" customFormat="1" ht="27">
      <c r="A20" s="43" t="s">
        <v>89</v>
      </c>
      <c r="B20" s="44">
        <v>10900</v>
      </c>
      <c r="C20" s="45">
        <v>0</v>
      </c>
      <c r="D20" s="45">
        <v>-0.4</v>
      </c>
      <c r="E20" s="45" t="s">
        <v>116</v>
      </c>
      <c r="F20" s="45">
        <v>0</v>
      </c>
      <c r="G20" s="45">
        <v>-0.4</v>
      </c>
      <c r="H20" s="63" t="s">
        <v>116</v>
      </c>
    </row>
    <row r="21" spans="1:8" s="32" customFormat="1" ht="12.75">
      <c r="A21" s="46" t="s">
        <v>90</v>
      </c>
      <c r="B21" s="47">
        <v>10906</v>
      </c>
      <c r="C21" s="48">
        <v>0</v>
      </c>
      <c r="D21" s="48">
        <v>0</v>
      </c>
      <c r="E21" s="50" t="s">
        <v>116</v>
      </c>
      <c r="F21" s="48">
        <v>0</v>
      </c>
      <c r="G21" s="48">
        <v>0</v>
      </c>
      <c r="H21" s="63" t="s">
        <v>116</v>
      </c>
    </row>
    <row r="22" spans="1:8" s="32" customFormat="1" ht="25.5">
      <c r="A22" s="46" t="s">
        <v>91</v>
      </c>
      <c r="B22" s="47">
        <v>10907</v>
      </c>
      <c r="C22" s="48">
        <v>0</v>
      </c>
      <c r="D22" s="48">
        <v>-0.4</v>
      </c>
      <c r="E22" s="48" t="s">
        <v>116</v>
      </c>
      <c r="F22" s="48">
        <v>0</v>
      </c>
      <c r="G22" s="48">
        <v>-0.4</v>
      </c>
      <c r="H22" s="63" t="s">
        <v>116</v>
      </c>
    </row>
    <row r="23" spans="1:8" s="32" customFormat="1" ht="40.5">
      <c r="A23" s="43" t="s">
        <v>92</v>
      </c>
      <c r="B23" s="44">
        <v>11100</v>
      </c>
      <c r="C23" s="45">
        <v>9818.800000000001</v>
      </c>
      <c r="D23" s="45">
        <v>8897.1</v>
      </c>
      <c r="E23" s="45">
        <v>90.61290585407585</v>
      </c>
      <c r="F23" s="45">
        <v>7343.3</v>
      </c>
      <c r="G23" s="45">
        <v>1553.8000000000002</v>
      </c>
      <c r="H23" s="63">
        <v>121.15942423705962</v>
      </c>
    </row>
    <row r="24" spans="1:8" s="32" customFormat="1" ht="25.5">
      <c r="A24" s="46" t="s">
        <v>93</v>
      </c>
      <c r="B24" s="47">
        <v>11105</v>
      </c>
      <c r="C24" s="48">
        <v>7626.7</v>
      </c>
      <c r="D24" s="48">
        <v>7623.3</v>
      </c>
      <c r="E24" s="48">
        <v>99.95541977526322</v>
      </c>
      <c r="F24" s="48">
        <v>5873.3</v>
      </c>
      <c r="G24" s="48">
        <v>1750</v>
      </c>
      <c r="H24" s="63">
        <v>129.7958558221102</v>
      </c>
    </row>
    <row r="25" spans="1:8" s="32" customFormat="1" ht="12.75">
      <c r="A25" s="46" t="s">
        <v>94</v>
      </c>
      <c r="B25" s="47">
        <v>11105</v>
      </c>
      <c r="C25" s="48">
        <v>1845.5</v>
      </c>
      <c r="D25" s="48">
        <v>1219.8</v>
      </c>
      <c r="E25" s="50">
        <v>66.09590896775941</v>
      </c>
      <c r="F25" s="48">
        <v>1437</v>
      </c>
      <c r="G25" s="48">
        <v>-217.20000000000005</v>
      </c>
      <c r="H25" s="63">
        <v>84.88517745302714</v>
      </c>
    </row>
    <row r="26" spans="1:8" s="32" customFormat="1" ht="12.75">
      <c r="A26" s="46" t="s">
        <v>95</v>
      </c>
      <c r="B26" s="47">
        <v>11107</v>
      </c>
      <c r="C26" s="48">
        <v>346.6</v>
      </c>
      <c r="D26" s="48">
        <v>54</v>
      </c>
      <c r="E26" s="50">
        <v>15.579919215233698</v>
      </c>
      <c r="F26" s="48">
        <v>33</v>
      </c>
      <c r="G26" s="48">
        <v>21</v>
      </c>
      <c r="H26" s="63">
        <v>163.63636363636365</v>
      </c>
    </row>
    <row r="27" spans="1:8" s="32" customFormat="1" ht="27">
      <c r="A27" s="43" t="s">
        <v>96</v>
      </c>
      <c r="B27" s="44">
        <v>11200</v>
      </c>
      <c r="C27" s="45">
        <v>1336.8</v>
      </c>
      <c r="D27" s="45">
        <v>2475.2</v>
      </c>
      <c r="E27" s="45">
        <v>185.15858767205268</v>
      </c>
      <c r="F27" s="45">
        <v>1440.8</v>
      </c>
      <c r="G27" s="45">
        <v>1034.3999999999999</v>
      </c>
      <c r="H27" s="63">
        <v>171.79344808439757</v>
      </c>
    </row>
    <row r="28" spans="1:8" s="32" customFormat="1" ht="25.5">
      <c r="A28" s="46" t="s">
        <v>97</v>
      </c>
      <c r="B28" s="47">
        <v>11201</v>
      </c>
      <c r="C28" s="48">
        <v>1336.8</v>
      </c>
      <c r="D28" s="48">
        <v>2475.2</v>
      </c>
      <c r="E28" s="48">
        <v>185.15858767205268</v>
      </c>
      <c r="F28" s="48">
        <v>1440.8</v>
      </c>
      <c r="G28" s="48">
        <v>1034.3999999999999</v>
      </c>
      <c r="H28" s="63">
        <v>171.79344808439757</v>
      </c>
    </row>
    <row r="29" spans="1:8" s="32" customFormat="1" ht="45.75" customHeight="1">
      <c r="A29" s="51" t="s">
        <v>115</v>
      </c>
      <c r="B29" s="44">
        <v>11300</v>
      </c>
      <c r="C29" s="45">
        <v>430</v>
      </c>
      <c r="D29" s="45">
        <v>391.6</v>
      </c>
      <c r="E29" s="63">
        <v>91.06976744186048</v>
      </c>
      <c r="F29" s="45">
        <v>435.4</v>
      </c>
      <c r="G29" s="45">
        <v>-43.799999999999955</v>
      </c>
      <c r="H29" s="63">
        <v>89.94028479559027</v>
      </c>
    </row>
    <row r="30" spans="1:8" s="32" customFormat="1" ht="25.5">
      <c r="A30" s="46" t="s">
        <v>114</v>
      </c>
      <c r="B30" s="47">
        <v>11302</v>
      </c>
      <c r="C30" s="48">
        <v>430</v>
      </c>
      <c r="D30" s="48">
        <v>391.6</v>
      </c>
      <c r="E30" s="48">
        <v>91.06976744186048</v>
      </c>
      <c r="F30" s="48">
        <v>435.4</v>
      </c>
      <c r="G30" s="48">
        <v>-43.799999999999955</v>
      </c>
      <c r="H30" s="63">
        <v>89.94028479559027</v>
      </c>
    </row>
    <row r="31" spans="1:8" s="32" customFormat="1" ht="27">
      <c r="A31" s="43" t="s">
        <v>98</v>
      </c>
      <c r="B31" s="44">
        <v>11400</v>
      </c>
      <c r="C31" s="45">
        <v>0</v>
      </c>
      <c r="D31" s="45">
        <v>11957.1</v>
      </c>
      <c r="E31" s="45" t="s">
        <v>116</v>
      </c>
      <c r="F31" s="45">
        <v>5037</v>
      </c>
      <c r="G31" s="45">
        <v>6920.1</v>
      </c>
      <c r="H31" s="63">
        <v>237.3853484216796</v>
      </c>
    </row>
    <row r="32" spans="1:8" s="32" customFormat="1" ht="25.5">
      <c r="A32" s="46" t="s">
        <v>143</v>
      </c>
      <c r="B32" s="47">
        <v>11402</v>
      </c>
      <c r="C32" s="48">
        <v>0</v>
      </c>
      <c r="D32" s="48">
        <v>0</v>
      </c>
      <c r="E32" s="48" t="s">
        <v>116</v>
      </c>
      <c r="F32" s="48">
        <v>283.3</v>
      </c>
      <c r="G32" s="45">
        <v>-283.3</v>
      </c>
      <c r="H32" s="63">
        <v>0</v>
      </c>
    </row>
    <row r="33" spans="1:8" s="32" customFormat="1" ht="38.25">
      <c r="A33" s="46" t="s">
        <v>118</v>
      </c>
      <c r="B33" s="47">
        <v>11406</v>
      </c>
      <c r="C33" s="48">
        <v>0</v>
      </c>
      <c r="D33" s="48">
        <v>11957.1</v>
      </c>
      <c r="E33" s="48" t="s">
        <v>116</v>
      </c>
      <c r="F33" s="48">
        <v>4753.7</v>
      </c>
      <c r="G33" s="48">
        <v>7203.400000000001</v>
      </c>
      <c r="H33" s="63">
        <v>251.53249048109893</v>
      </c>
    </row>
    <row r="34" spans="1:8" s="32" customFormat="1" ht="27">
      <c r="A34" s="43" t="s">
        <v>99</v>
      </c>
      <c r="B34" s="44">
        <v>11600</v>
      </c>
      <c r="C34" s="45">
        <v>482</v>
      </c>
      <c r="D34" s="45">
        <v>1246.4</v>
      </c>
      <c r="E34" s="45">
        <v>258.58921161825725</v>
      </c>
      <c r="F34" s="45">
        <v>1217.4</v>
      </c>
      <c r="G34" s="45">
        <v>29</v>
      </c>
      <c r="H34" s="63">
        <v>102.38212584195827</v>
      </c>
    </row>
    <row r="35" spans="1:8" s="32" customFormat="1" ht="25.5">
      <c r="A35" s="46" t="s">
        <v>125</v>
      </c>
      <c r="B35" s="44">
        <v>11700</v>
      </c>
      <c r="C35" s="45">
        <v>0</v>
      </c>
      <c r="D35" s="45">
        <v>0</v>
      </c>
      <c r="E35" s="45" t="s">
        <v>116</v>
      </c>
      <c r="F35" s="45">
        <v>6.8</v>
      </c>
      <c r="G35" s="45">
        <v>-6.8</v>
      </c>
      <c r="H35" s="63">
        <v>0</v>
      </c>
    </row>
    <row r="36" spans="1:8" s="32" customFormat="1" ht="12.75">
      <c r="A36" s="52" t="s">
        <v>100</v>
      </c>
      <c r="B36" s="53">
        <v>20000</v>
      </c>
      <c r="C36" s="54">
        <v>636894.8999999999</v>
      </c>
      <c r="D36" s="54">
        <v>475429.3</v>
      </c>
      <c r="E36" s="54">
        <v>74.6479992224777</v>
      </c>
      <c r="F36" s="54">
        <v>430059.10000000003</v>
      </c>
      <c r="G36" s="65">
        <v>45370.19999999995</v>
      </c>
      <c r="H36" s="65">
        <v>110.54975932377664</v>
      </c>
    </row>
    <row r="37" spans="1:8" s="32" customFormat="1" ht="25.5">
      <c r="A37" s="55" t="s">
        <v>101</v>
      </c>
      <c r="B37" s="56">
        <v>20200</v>
      </c>
      <c r="C37" s="57">
        <v>636894.8999999999</v>
      </c>
      <c r="D37" s="57">
        <v>475018.3</v>
      </c>
      <c r="E37" s="57">
        <v>74.58346738213794</v>
      </c>
      <c r="F37" s="57">
        <v>430012.2</v>
      </c>
      <c r="G37" s="57">
        <v>45006.09999999998</v>
      </c>
      <c r="H37" s="67">
        <v>110.46623793464462</v>
      </c>
    </row>
    <row r="38" spans="1:8" s="32" customFormat="1" ht="12.75">
      <c r="A38" s="46" t="s">
        <v>128</v>
      </c>
      <c r="B38" s="47">
        <v>20201</v>
      </c>
      <c r="C38" s="48">
        <v>125287</v>
      </c>
      <c r="D38" s="48">
        <v>98766</v>
      </c>
      <c r="E38" s="48">
        <v>78.83180218218969</v>
      </c>
      <c r="F38" s="48">
        <v>79091.1</v>
      </c>
      <c r="G38" s="48">
        <v>19674.899999999994</v>
      </c>
      <c r="H38" s="63">
        <v>124.87625029870617</v>
      </c>
    </row>
    <row r="39" spans="1:8" s="32" customFormat="1" ht="12.75">
      <c r="A39" s="58" t="s">
        <v>126</v>
      </c>
      <c r="B39" s="47">
        <v>20201</v>
      </c>
      <c r="C39" s="48">
        <v>84009</v>
      </c>
      <c r="D39" s="48">
        <v>63007.2</v>
      </c>
      <c r="E39" s="48">
        <v>75.0005356568939</v>
      </c>
      <c r="F39" s="48">
        <v>50768.1</v>
      </c>
      <c r="G39" s="48">
        <v>12239.099999999999</v>
      </c>
      <c r="H39" s="63">
        <v>124.10785512950059</v>
      </c>
    </row>
    <row r="40" spans="1:8" s="32" customFormat="1" ht="12.75">
      <c r="A40" s="58" t="s">
        <v>127</v>
      </c>
      <c r="B40" s="47">
        <v>20201</v>
      </c>
      <c r="C40" s="48">
        <v>41278</v>
      </c>
      <c r="D40" s="48">
        <v>35758.8</v>
      </c>
      <c r="E40" s="48">
        <v>86.62919715102475</v>
      </c>
      <c r="F40" s="48">
        <v>28323</v>
      </c>
      <c r="G40" s="48">
        <v>7435.800000000003</v>
      </c>
      <c r="H40" s="63">
        <v>126.25357483317445</v>
      </c>
    </row>
    <row r="41" spans="1:8" s="32" customFormat="1" ht="12.75">
      <c r="A41" s="46" t="s">
        <v>102</v>
      </c>
      <c r="B41" s="47">
        <v>20202</v>
      </c>
      <c r="C41" s="48">
        <v>39620.2</v>
      </c>
      <c r="D41" s="48">
        <v>27210.2</v>
      </c>
      <c r="E41" s="48">
        <v>68.67759375268172</v>
      </c>
      <c r="F41" s="48">
        <v>23826.1</v>
      </c>
      <c r="G41" s="48">
        <v>3384.100000000002</v>
      </c>
      <c r="H41" s="63">
        <v>114.20333164051189</v>
      </c>
    </row>
    <row r="42" spans="1:8" s="32" customFormat="1" ht="12.75">
      <c r="A42" s="46" t="s">
        <v>103</v>
      </c>
      <c r="B42" s="47">
        <v>20203</v>
      </c>
      <c r="C42" s="48">
        <v>471833.5</v>
      </c>
      <c r="D42" s="48">
        <v>347970.5</v>
      </c>
      <c r="E42" s="48">
        <v>73.74857868294642</v>
      </c>
      <c r="F42" s="48">
        <v>324378.1</v>
      </c>
      <c r="G42" s="48">
        <v>23592.400000000023</v>
      </c>
      <c r="H42" s="63">
        <v>107.27311738986079</v>
      </c>
    </row>
    <row r="43" spans="1:8" s="32" customFormat="1" ht="12.75">
      <c r="A43" s="46" t="s">
        <v>104</v>
      </c>
      <c r="B43" s="47">
        <v>20204</v>
      </c>
      <c r="C43" s="48">
        <v>154.2</v>
      </c>
      <c r="D43" s="48">
        <v>1071.6</v>
      </c>
      <c r="E43" s="48">
        <v>694.9416342412452</v>
      </c>
      <c r="F43" s="48">
        <v>2716.9</v>
      </c>
      <c r="G43" s="48">
        <v>-1645.3000000000002</v>
      </c>
      <c r="H43" s="63">
        <v>39.4420111156097</v>
      </c>
    </row>
    <row r="44" spans="1:8" s="32" customFormat="1" ht="26.25" customHeight="1">
      <c r="A44" s="46" t="s">
        <v>119</v>
      </c>
      <c r="B44" s="47">
        <v>21800</v>
      </c>
      <c r="C44" s="48">
        <v>0</v>
      </c>
      <c r="D44" s="48">
        <v>2027.9</v>
      </c>
      <c r="E44" s="63" t="s">
        <v>116</v>
      </c>
      <c r="F44" s="48">
        <v>5508</v>
      </c>
      <c r="G44" s="48">
        <v>-3480.1</v>
      </c>
      <c r="H44" s="63">
        <v>36.81735657225854</v>
      </c>
    </row>
    <row r="45" spans="1:8" s="32" customFormat="1" ht="25.5">
      <c r="A45" s="46" t="s">
        <v>120</v>
      </c>
      <c r="B45" s="47">
        <v>21900</v>
      </c>
      <c r="C45" s="48">
        <v>0</v>
      </c>
      <c r="D45" s="48">
        <v>-1616.9</v>
      </c>
      <c r="E45" s="63" t="s">
        <v>116</v>
      </c>
      <c r="F45" s="48">
        <v>-5461.1</v>
      </c>
      <c r="G45" s="48">
        <v>3844.2000000000003</v>
      </c>
      <c r="H45" s="63">
        <v>29.60758821482851</v>
      </c>
    </row>
    <row r="46" spans="1:8" s="32" customFormat="1" ht="14.25">
      <c r="A46" s="59" t="s">
        <v>105</v>
      </c>
      <c r="B46" s="60">
        <v>85000</v>
      </c>
      <c r="C46" s="61">
        <v>946322.4999999999</v>
      </c>
      <c r="D46" s="61">
        <v>751075.1000000001</v>
      </c>
      <c r="E46" s="61">
        <v>79.3677736712379</v>
      </c>
      <c r="F46" s="61">
        <v>655978.1</v>
      </c>
      <c r="G46" s="66">
        <v>95097.00000000012</v>
      </c>
      <c r="H46" s="68">
        <v>114.49697787166981</v>
      </c>
    </row>
    <row r="47" spans="1:8" ht="12.75">
      <c r="A47" s="27" t="s">
        <v>2</v>
      </c>
      <c r="B47" s="28"/>
      <c r="C47" s="29"/>
      <c r="D47" s="29"/>
      <c r="E47" s="29"/>
      <c r="F47" s="29"/>
      <c r="G47" s="31"/>
      <c r="H47" s="30"/>
    </row>
    <row r="48" spans="1:8" ht="12.75">
      <c r="A48" s="19" t="s">
        <v>3</v>
      </c>
      <c r="B48" s="20" t="s">
        <v>4</v>
      </c>
      <c r="C48" s="21">
        <f>SUM(C49:C56)</f>
        <v>74860</v>
      </c>
      <c r="D48" s="21">
        <f>SUM(D49:D56)</f>
        <v>47737.5</v>
      </c>
      <c r="E48" s="21">
        <f>D48/C48*100</f>
        <v>63.76903553299492</v>
      </c>
      <c r="F48" s="37">
        <f>SUM(F49:F56)</f>
        <v>45763.4</v>
      </c>
      <c r="G48" s="21">
        <f>SUM(G49:G56)</f>
        <v>1974.1000000000035</v>
      </c>
      <c r="H48" s="21">
        <f>D48/F48*100</f>
        <v>104.31370920866894</v>
      </c>
    </row>
    <row r="49" spans="1:8" ht="42" customHeight="1">
      <c r="A49" s="14" t="s">
        <v>107</v>
      </c>
      <c r="B49" s="15" t="s">
        <v>108</v>
      </c>
      <c r="C49" s="16">
        <v>2583.1</v>
      </c>
      <c r="D49" s="16">
        <v>1707.7</v>
      </c>
      <c r="E49" s="16">
        <f>D49/C49*100</f>
        <v>66.11048739886184</v>
      </c>
      <c r="F49" s="38">
        <v>1639.5</v>
      </c>
      <c r="G49" s="16">
        <f>SUM(D49-F49)</f>
        <v>68.20000000000005</v>
      </c>
      <c r="H49" s="16">
        <f>D49/F49*100</f>
        <v>104.15980481854223</v>
      </c>
    </row>
    <row r="50" spans="1:8" ht="51">
      <c r="A50" s="14" t="s">
        <v>5</v>
      </c>
      <c r="B50" s="17" t="s">
        <v>6</v>
      </c>
      <c r="C50" s="16">
        <v>4617.3</v>
      </c>
      <c r="D50" s="16">
        <v>2957.5</v>
      </c>
      <c r="E50" s="16">
        <f aca="true" t="shared" si="0" ref="E50:E61">D50/C50*100</f>
        <v>64.05258484395642</v>
      </c>
      <c r="F50" s="38">
        <v>3865.3</v>
      </c>
      <c r="G50" s="16">
        <f aca="true" t="shared" si="1" ref="G50:G56">SUM(D50-F50)</f>
        <v>-907.8000000000002</v>
      </c>
      <c r="H50" s="16">
        <f aca="true" t="shared" si="2" ref="H50:H60">D50/F50*100</f>
        <v>76.51411274674669</v>
      </c>
    </row>
    <row r="51" spans="1:8" ht="51">
      <c r="A51" s="14" t="s">
        <v>7</v>
      </c>
      <c r="B51" s="17" t="s">
        <v>8</v>
      </c>
      <c r="C51" s="16">
        <v>32698.9</v>
      </c>
      <c r="D51" s="16">
        <v>22706.4</v>
      </c>
      <c r="E51" s="16">
        <f>D51/C51*100</f>
        <v>69.4408680414326</v>
      </c>
      <c r="F51" s="38">
        <v>20609.1</v>
      </c>
      <c r="G51" s="16">
        <f>SUM(D51-F51)</f>
        <v>2097.300000000003</v>
      </c>
      <c r="H51" s="16">
        <f t="shared" si="2"/>
        <v>110.17657248497024</v>
      </c>
    </row>
    <row r="52" spans="1:8" ht="12.75">
      <c r="A52" s="14" t="s">
        <v>62</v>
      </c>
      <c r="B52" s="15" t="s">
        <v>63</v>
      </c>
      <c r="C52" s="16">
        <v>1.1</v>
      </c>
      <c r="D52" s="16">
        <v>1.1</v>
      </c>
      <c r="E52" s="16">
        <f>D52/C52*100</f>
        <v>100</v>
      </c>
      <c r="F52" s="38">
        <v>52.9</v>
      </c>
      <c r="G52" s="16">
        <f t="shared" si="1"/>
        <v>-51.8</v>
      </c>
      <c r="H52" s="34">
        <f t="shared" si="2"/>
        <v>2.0793950850661624</v>
      </c>
    </row>
    <row r="53" spans="1:8" ht="38.25">
      <c r="A53" s="14" t="s">
        <v>9</v>
      </c>
      <c r="B53" s="17" t="s">
        <v>10</v>
      </c>
      <c r="C53" s="16">
        <v>12189.2</v>
      </c>
      <c r="D53" s="16">
        <v>9156.2</v>
      </c>
      <c r="E53" s="16">
        <f t="shared" si="0"/>
        <v>75.11731696912021</v>
      </c>
      <c r="F53" s="38">
        <v>7891.5</v>
      </c>
      <c r="G53" s="16">
        <f t="shared" si="1"/>
        <v>1264.7000000000007</v>
      </c>
      <c r="H53" s="16">
        <f t="shared" si="2"/>
        <v>116.0261040359881</v>
      </c>
    </row>
    <row r="54" spans="1:8" s="32" customFormat="1" ht="12.75">
      <c r="A54" s="33" t="s">
        <v>138</v>
      </c>
      <c r="B54" s="35" t="s">
        <v>137</v>
      </c>
      <c r="C54" s="34">
        <v>0</v>
      </c>
      <c r="D54" s="34">
        <v>0</v>
      </c>
      <c r="E54" s="34" t="s">
        <v>116</v>
      </c>
      <c r="F54" s="38">
        <v>494.5</v>
      </c>
      <c r="G54" s="34">
        <f t="shared" si="1"/>
        <v>-494.5</v>
      </c>
      <c r="H54" s="34">
        <f t="shared" si="2"/>
        <v>0</v>
      </c>
    </row>
    <row r="55" spans="1:8" ht="12.75">
      <c r="A55" s="14" t="s">
        <v>11</v>
      </c>
      <c r="B55" s="17" t="s">
        <v>46</v>
      </c>
      <c r="C55" s="16">
        <v>1474.2</v>
      </c>
      <c r="D55" s="16">
        <v>0</v>
      </c>
      <c r="E55" s="16">
        <f t="shared" si="0"/>
        <v>0</v>
      </c>
      <c r="F55" s="38">
        <v>0</v>
      </c>
      <c r="G55" s="16">
        <f t="shared" si="1"/>
        <v>0</v>
      </c>
      <c r="H55" s="38" t="s">
        <v>116</v>
      </c>
    </row>
    <row r="56" spans="1:8" ht="12.75">
      <c r="A56" s="14" t="s">
        <v>12</v>
      </c>
      <c r="B56" s="17" t="s">
        <v>48</v>
      </c>
      <c r="C56" s="16">
        <v>21296.2</v>
      </c>
      <c r="D56" s="16">
        <v>11208.6</v>
      </c>
      <c r="E56" s="16">
        <f t="shared" si="0"/>
        <v>52.63192494435627</v>
      </c>
      <c r="F56" s="38">
        <v>11210.6</v>
      </c>
      <c r="G56" s="16">
        <f t="shared" si="1"/>
        <v>-2</v>
      </c>
      <c r="H56" s="16">
        <f t="shared" si="2"/>
        <v>99.98215974167306</v>
      </c>
    </row>
    <row r="57" spans="1:8" ht="12.75">
      <c r="A57" s="19" t="s">
        <v>72</v>
      </c>
      <c r="B57" s="22" t="s">
        <v>69</v>
      </c>
      <c r="C57" s="21">
        <f>SUM(C58:C58)</f>
        <v>120.8</v>
      </c>
      <c r="D57" s="21">
        <f>SUM(D58:D58)</f>
        <v>0</v>
      </c>
      <c r="E57" s="21">
        <f>D57/C57*100</f>
        <v>0</v>
      </c>
      <c r="F57" s="37">
        <f>SUM(F58:F58)</f>
        <v>0</v>
      </c>
      <c r="G57" s="21">
        <f>SUM(G58:G58)</f>
        <v>0</v>
      </c>
      <c r="H57" s="21" t="s">
        <v>116</v>
      </c>
    </row>
    <row r="58" spans="1:8" ht="12.75">
      <c r="A58" s="14" t="s">
        <v>71</v>
      </c>
      <c r="B58" s="15" t="s">
        <v>70</v>
      </c>
      <c r="C58" s="16">
        <v>120.8</v>
      </c>
      <c r="D58" s="16">
        <v>0</v>
      </c>
      <c r="E58" s="16">
        <f>D58/C58*100</f>
        <v>0</v>
      </c>
      <c r="F58" s="38">
        <v>0</v>
      </c>
      <c r="G58" s="16">
        <f>SUM(D58-F58)</f>
        <v>0</v>
      </c>
      <c r="H58" s="38" t="s">
        <v>116</v>
      </c>
    </row>
    <row r="59" spans="1:8" ht="25.5">
      <c r="A59" s="19" t="s">
        <v>13</v>
      </c>
      <c r="B59" s="20" t="s">
        <v>14</v>
      </c>
      <c r="C59" s="21">
        <f>SUM(C60:C60)</f>
        <v>200</v>
      </c>
      <c r="D59" s="21">
        <f>SUM(D60:D60)</f>
        <v>0</v>
      </c>
      <c r="E59" s="21">
        <f t="shared" si="0"/>
        <v>0</v>
      </c>
      <c r="F59" s="37">
        <f>SUM(F60:F60)</f>
        <v>43.6</v>
      </c>
      <c r="G59" s="21">
        <f>SUM(G60:G60)</f>
        <v>-43.6</v>
      </c>
      <c r="H59" s="21">
        <v>0</v>
      </c>
    </row>
    <row r="60" spans="1:8" ht="12.75">
      <c r="A60" s="14" t="s">
        <v>123</v>
      </c>
      <c r="B60" s="15" t="s">
        <v>130</v>
      </c>
      <c r="C60" s="16">
        <v>200</v>
      </c>
      <c r="D60" s="16">
        <v>0</v>
      </c>
      <c r="E60" s="16">
        <f t="shared" si="0"/>
        <v>0</v>
      </c>
      <c r="F60" s="38">
        <v>43.6</v>
      </c>
      <c r="G60" s="16">
        <f>SUM(D60-F60)</f>
        <v>-43.6</v>
      </c>
      <c r="H60" s="34">
        <f t="shared" si="2"/>
        <v>0</v>
      </c>
    </row>
    <row r="61" spans="1:8" ht="12.75">
      <c r="A61" s="19" t="s">
        <v>15</v>
      </c>
      <c r="B61" s="20" t="s">
        <v>16</v>
      </c>
      <c r="C61" s="21">
        <f>SUM(C62:C65)</f>
        <v>21288.7</v>
      </c>
      <c r="D61" s="21">
        <f>SUM(D62:D65)</f>
        <v>6005.5</v>
      </c>
      <c r="E61" s="21">
        <f t="shared" si="0"/>
        <v>28.209801443958533</v>
      </c>
      <c r="F61" s="37">
        <f>SUM(F62:F65)</f>
        <v>5237.1</v>
      </c>
      <c r="G61" s="21">
        <f>SUM(G62:G65)</f>
        <v>768.3999999999994</v>
      </c>
      <c r="H61" s="21">
        <f>D61/F61*100</f>
        <v>114.67224227148611</v>
      </c>
    </row>
    <row r="62" spans="1:8" ht="12.75">
      <c r="A62" s="14" t="s">
        <v>109</v>
      </c>
      <c r="B62" s="15" t="s">
        <v>110</v>
      </c>
      <c r="C62" s="16">
        <v>150</v>
      </c>
      <c r="D62" s="16">
        <v>0</v>
      </c>
      <c r="E62" s="16">
        <f>D62/C62*100</f>
        <v>0</v>
      </c>
      <c r="F62" s="38">
        <v>0</v>
      </c>
      <c r="G62" s="16">
        <f>SUM(D62-F62)</f>
        <v>0</v>
      </c>
      <c r="H62" s="38" t="s">
        <v>116</v>
      </c>
    </row>
    <row r="63" spans="1:8" ht="12.75">
      <c r="A63" s="14" t="s">
        <v>17</v>
      </c>
      <c r="B63" s="17" t="s">
        <v>18</v>
      </c>
      <c r="C63" s="16">
        <v>5049.4</v>
      </c>
      <c r="D63" s="16">
        <v>3917.1</v>
      </c>
      <c r="E63" s="16">
        <f>D63/C63*100</f>
        <v>77.5755535311126</v>
      </c>
      <c r="F63" s="38">
        <v>2911.3</v>
      </c>
      <c r="G63" s="16">
        <f>SUM(D63-F63)</f>
        <v>1005.7999999999997</v>
      </c>
      <c r="H63" s="16">
        <f aca="true" t="shared" si="3" ref="H62:H94">D63/F63*100</f>
        <v>134.5481400061828</v>
      </c>
    </row>
    <row r="64" spans="1:8" ht="12.75">
      <c r="A64" s="14" t="s">
        <v>106</v>
      </c>
      <c r="B64" s="17" t="s">
        <v>47</v>
      </c>
      <c r="C64" s="16">
        <v>14241.4</v>
      </c>
      <c r="D64" s="16">
        <v>1954.6</v>
      </c>
      <c r="E64" s="16">
        <f aca="true" t="shared" si="4" ref="E64:E94">D64/C64*100</f>
        <v>13.72477424972264</v>
      </c>
      <c r="F64" s="38">
        <v>2235.8</v>
      </c>
      <c r="G64" s="16">
        <f>SUM(D64-F64)</f>
        <v>-281.2000000000003</v>
      </c>
      <c r="H64" s="38">
        <f t="shared" si="3"/>
        <v>87.4228464084444</v>
      </c>
    </row>
    <row r="65" spans="1:8" ht="14.25" customHeight="1">
      <c r="A65" s="14" t="s">
        <v>19</v>
      </c>
      <c r="B65" s="17" t="s">
        <v>20</v>
      </c>
      <c r="C65" s="16">
        <v>1847.9</v>
      </c>
      <c r="D65" s="16">
        <v>133.8</v>
      </c>
      <c r="E65" s="16">
        <f t="shared" si="4"/>
        <v>7.240651550408572</v>
      </c>
      <c r="F65" s="38">
        <v>90</v>
      </c>
      <c r="G65" s="16">
        <f>SUM(D65-F65)</f>
        <v>43.80000000000001</v>
      </c>
      <c r="H65" s="38">
        <f t="shared" si="3"/>
        <v>148.66666666666669</v>
      </c>
    </row>
    <row r="66" spans="1:8" ht="12.75">
      <c r="A66" s="19" t="s">
        <v>21</v>
      </c>
      <c r="B66" s="20" t="s">
        <v>22</v>
      </c>
      <c r="C66" s="21">
        <f>SUM(C67:C68)</f>
        <v>12170.099999999999</v>
      </c>
      <c r="D66" s="21">
        <f>SUM(D67:D68)</f>
        <v>8098.900000000001</v>
      </c>
      <c r="E66" s="21">
        <f>D66/C66*100</f>
        <v>66.54752220606241</v>
      </c>
      <c r="F66" s="37">
        <f>SUM(F67:F68)</f>
        <v>6644.599999999999</v>
      </c>
      <c r="G66" s="21">
        <f>SUM(G67:G68)</f>
        <v>1454.3000000000006</v>
      </c>
      <c r="H66" s="21">
        <f t="shared" si="3"/>
        <v>121.8869457905668</v>
      </c>
    </row>
    <row r="67" spans="1:8" ht="12.75">
      <c r="A67" s="14" t="s">
        <v>60</v>
      </c>
      <c r="B67" s="15" t="s">
        <v>59</v>
      </c>
      <c r="C67" s="16">
        <v>737.8</v>
      </c>
      <c r="D67" s="16">
        <v>646.8</v>
      </c>
      <c r="E67" s="16">
        <f t="shared" si="4"/>
        <v>87.66603415559773</v>
      </c>
      <c r="F67" s="38">
        <v>225.7</v>
      </c>
      <c r="G67" s="16">
        <f>SUM(D67-F67)</f>
        <v>421.09999999999997</v>
      </c>
      <c r="H67" s="16">
        <f t="shared" si="3"/>
        <v>286.5750996898538</v>
      </c>
    </row>
    <row r="68" spans="1:8" ht="25.5">
      <c r="A68" s="14" t="s">
        <v>74</v>
      </c>
      <c r="B68" s="15" t="s">
        <v>64</v>
      </c>
      <c r="C68" s="16">
        <v>11432.3</v>
      </c>
      <c r="D68" s="16">
        <v>7452.1</v>
      </c>
      <c r="E68" s="16">
        <f t="shared" si="4"/>
        <v>65.18460852146988</v>
      </c>
      <c r="F68" s="38">
        <v>6418.9</v>
      </c>
      <c r="G68" s="16">
        <f>SUM(D68-F68)</f>
        <v>1033.2000000000007</v>
      </c>
      <c r="H68" s="16">
        <f t="shared" si="3"/>
        <v>116.09621586253098</v>
      </c>
    </row>
    <row r="69" spans="1:8" ht="12.75">
      <c r="A69" s="19" t="s">
        <v>65</v>
      </c>
      <c r="B69" s="22" t="s">
        <v>66</v>
      </c>
      <c r="C69" s="21">
        <f>SUM(C70:C71)</f>
        <v>1498</v>
      </c>
      <c r="D69" s="21">
        <f>SUM(D70:D71)</f>
        <v>0</v>
      </c>
      <c r="E69" s="21">
        <f>D69/C69*100</f>
        <v>0</v>
      </c>
      <c r="F69" s="37">
        <f>SUM(F70:F71)</f>
        <v>0</v>
      </c>
      <c r="G69" s="21">
        <f>SUM(G70:G70)</f>
        <v>0</v>
      </c>
      <c r="H69" s="21" t="s">
        <v>116</v>
      </c>
    </row>
    <row r="70" spans="1:8" ht="12.75">
      <c r="A70" s="14" t="s">
        <v>68</v>
      </c>
      <c r="B70" s="15" t="s">
        <v>67</v>
      </c>
      <c r="C70" s="16">
        <v>161.2</v>
      </c>
      <c r="D70" s="16">
        <v>0</v>
      </c>
      <c r="E70" s="16">
        <f>D70/C70*100</f>
        <v>0</v>
      </c>
      <c r="F70" s="38">
        <v>0</v>
      </c>
      <c r="G70" s="16">
        <f>SUM(D70-F70)</f>
        <v>0</v>
      </c>
      <c r="H70" s="38" t="s">
        <v>116</v>
      </c>
    </row>
    <row r="71" spans="1:8" ht="25.5">
      <c r="A71" s="14" t="s">
        <v>132</v>
      </c>
      <c r="B71" s="15" t="s">
        <v>131</v>
      </c>
      <c r="C71" s="16">
        <v>1336.8</v>
      </c>
      <c r="D71" s="16">
        <v>0</v>
      </c>
      <c r="E71" s="16">
        <f>D71/C71*100</f>
        <v>0</v>
      </c>
      <c r="F71" s="38">
        <v>0</v>
      </c>
      <c r="G71" s="16">
        <f>SUM(D71-F71)</f>
        <v>0</v>
      </c>
      <c r="H71" s="38" t="s">
        <v>116</v>
      </c>
    </row>
    <row r="72" spans="1:8" ht="12.75">
      <c r="A72" s="19" t="s">
        <v>23</v>
      </c>
      <c r="B72" s="20" t="s">
        <v>24</v>
      </c>
      <c r="C72" s="21">
        <f>SUM(C73:C77)</f>
        <v>656519.7000000001</v>
      </c>
      <c r="D72" s="21">
        <f>SUM(D73:D77)</f>
        <v>435160.89999999997</v>
      </c>
      <c r="E72" s="21">
        <f t="shared" si="4"/>
        <v>66.2829919650545</v>
      </c>
      <c r="F72" s="37">
        <f>SUM(F73:F77)</f>
        <v>419394.4</v>
      </c>
      <c r="G72" s="21">
        <f>SUM(G73:G77)</f>
        <v>15766.500000000027</v>
      </c>
      <c r="H72" s="21">
        <f t="shared" si="3"/>
        <v>103.75934919493439</v>
      </c>
    </row>
    <row r="73" spans="1:8" ht="12.75">
      <c r="A73" s="14" t="s">
        <v>25</v>
      </c>
      <c r="B73" s="17" t="s">
        <v>26</v>
      </c>
      <c r="C73" s="16">
        <v>191417.6</v>
      </c>
      <c r="D73" s="16">
        <v>127577.3</v>
      </c>
      <c r="E73" s="16">
        <f t="shared" si="4"/>
        <v>66.64867807348959</v>
      </c>
      <c r="F73" s="38">
        <v>118185.7</v>
      </c>
      <c r="G73" s="16">
        <f>SUM(D73-F73)</f>
        <v>9391.600000000006</v>
      </c>
      <c r="H73" s="16">
        <f t="shared" si="3"/>
        <v>107.9464774503176</v>
      </c>
    </row>
    <row r="74" spans="1:8" ht="12.75">
      <c r="A74" s="14" t="s">
        <v>27</v>
      </c>
      <c r="B74" s="17" t="s">
        <v>28</v>
      </c>
      <c r="C74" s="16">
        <v>408662.7</v>
      </c>
      <c r="D74" s="16">
        <v>266013.2</v>
      </c>
      <c r="E74" s="16">
        <f t="shared" si="4"/>
        <v>65.09358451358541</v>
      </c>
      <c r="F74" s="38">
        <v>256533.3</v>
      </c>
      <c r="G74" s="16">
        <f>SUM(D74-F74)</f>
        <v>9479.900000000023</v>
      </c>
      <c r="H74" s="16">
        <f t="shared" si="3"/>
        <v>103.69538769430716</v>
      </c>
    </row>
    <row r="75" spans="1:8" ht="25.5" customHeight="1">
      <c r="A75" s="14" t="s">
        <v>111</v>
      </c>
      <c r="B75" s="15" t="s">
        <v>112</v>
      </c>
      <c r="C75" s="16">
        <v>39938.3</v>
      </c>
      <c r="D75" s="16">
        <v>29825</v>
      </c>
      <c r="E75" s="16">
        <f t="shared" si="4"/>
        <v>74.67769033734535</v>
      </c>
      <c r="F75" s="38">
        <v>33118.8</v>
      </c>
      <c r="G75" s="16">
        <f>SUM(D75-F75)</f>
        <v>-3293.800000000003</v>
      </c>
      <c r="H75" s="16">
        <f t="shared" si="3"/>
        <v>90.05459134992813</v>
      </c>
    </row>
    <row r="76" spans="1:8" ht="12.75">
      <c r="A76" s="18" t="s">
        <v>113</v>
      </c>
      <c r="B76" s="15" t="s">
        <v>29</v>
      </c>
      <c r="C76" s="16">
        <v>101</v>
      </c>
      <c r="D76" s="16">
        <v>99.3</v>
      </c>
      <c r="E76" s="16">
        <f t="shared" si="4"/>
        <v>98.31683168316832</v>
      </c>
      <c r="F76" s="38">
        <v>1058.2</v>
      </c>
      <c r="G76" s="16">
        <f>SUM(D76-F76)</f>
        <v>-958.9000000000001</v>
      </c>
      <c r="H76" s="34">
        <f t="shared" si="3"/>
        <v>9.383859383859383</v>
      </c>
    </row>
    <row r="77" spans="1:8" ht="12.75">
      <c r="A77" s="14" t="s">
        <v>30</v>
      </c>
      <c r="B77" s="15" t="s">
        <v>31</v>
      </c>
      <c r="C77" s="16">
        <v>16400.1</v>
      </c>
      <c r="D77" s="16">
        <v>11646.1</v>
      </c>
      <c r="E77" s="16">
        <f t="shared" si="4"/>
        <v>71.01237187578126</v>
      </c>
      <c r="F77" s="38">
        <v>10498.4</v>
      </c>
      <c r="G77" s="16">
        <f>SUM(D77-F77)</f>
        <v>1147.7000000000007</v>
      </c>
      <c r="H77" s="16">
        <f t="shared" si="3"/>
        <v>110.93214204069193</v>
      </c>
    </row>
    <row r="78" spans="1:8" ht="12.75">
      <c r="A78" s="19" t="s">
        <v>49</v>
      </c>
      <c r="B78" s="20" t="s">
        <v>32</v>
      </c>
      <c r="C78" s="21">
        <f>SUM(C79:C80)</f>
        <v>89772.6</v>
      </c>
      <c r="D78" s="21">
        <f>SUM(D79:D80)</f>
        <v>68816</v>
      </c>
      <c r="E78" s="21">
        <f t="shared" si="4"/>
        <v>76.65590614508211</v>
      </c>
      <c r="F78" s="37">
        <f>SUM(F79:F80)</f>
        <v>48234.399999999994</v>
      </c>
      <c r="G78" s="21">
        <f>SUM(G79:G80)</f>
        <v>20581.600000000006</v>
      </c>
      <c r="H78" s="21">
        <f t="shared" si="3"/>
        <v>142.6699616870947</v>
      </c>
    </row>
    <row r="79" spans="1:8" ht="12.75">
      <c r="A79" s="14" t="s">
        <v>33</v>
      </c>
      <c r="B79" s="17" t="s">
        <v>34</v>
      </c>
      <c r="C79" s="16">
        <v>71867.1</v>
      </c>
      <c r="D79" s="16">
        <v>56717.3</v>
      </c>
      <c r="E79" s="16">
        <f t="shared" si="4"/>
        <v>78.91970039141694</v>
      </c>
      <c r="F79" s="38">
        <v>36827.2</v>
      </c>
      <c r="G79" s="16">
        <f>SUM(D79-F79)</f>
        <v>19890.100000000006</v>
      </c>
      <c r="H79" s="16">
        <f t="shared" si="3"/>
        <v>154.00926489116742</v>
      </c>
    </row>
    <row r="80" spans="1:8" ht="29.25" customHeight="1">
      <c r="A80" s="14" t="s">
        <v>50</v>
      </c>
      <c r="B80" s="17" t="s">
        <v>35</v>
      </c>
      <c r="C80" s="16">
        <v>17905.5</v>
      </c>
      <c r="D80" s="16">
        <v>12098.7</v>
      </c>
      <c r="E80" s="16">
        <f t="shared" si="4"/>
        <v>67.5697411409902</v>
      </c>
      <c r="F80" s="38">
        <v>11407.2</v>
      </c>
      <c r="G80" s="16">
        <f>SUM(D80-F80)</f>
        <v>691.5</v>
      </c>
      <c r="H80" s="16">
        <f t="shared" si="3"/>
        <v>106.06196086682095</v>
      </c>
    </row>
    <row r="81" spans="1:8" ht="12.75">
      <c r="A81" s="19" t="s">
        <v>36</v>
      </c>
      <c r="B81" s="20" t="s">
        <v>37</v>
      </c>
      <c r="C81" s="21">
        <f>SUM(C82:C85)</f>
        <v>58160.4</v>
      </c>
      <c r="D81" s="21">
        <f>SUM(D82:D85)</f>
        <v>30638.6</v>
      </c>
      <c r="E81" s="21">
        <f t="shared" si="4"/>
        <v>52.67948638592581</v>
      </c>
      <c r="F81" s="37">
        <f>SUM(F82:F85)</f>
        <v>33225.5</v>
      </c>
      <c r="G81" s="21">
        <f>SUM(G82:G85)</f>
        <v>-2586.900000000001</v>
      </c>
      <c r="H81" s="21">
        <f t="shared" si="3"/>
        <v>92.2141126544371</v>
      </c>
    </row>
    <row r="82" spans="1:8" ht="12.75">
      <c r="A82" s="14" t="s">
        <v>38</v>
      </c>
      <c r="B82" s="15">
        <v>1001</v>
      </c>
      <c r="C82" s="16">
        <v>5404.2</v>
      </c>
      <c r="D82" s="16">
        <v>4432.1</v>
      </c>
      <c r="E82" s="16">
        <f t="shared" si="4"/>
        <v>82.01213870693167</v>
      </c>
      <c r="F82" s="38">
        <v>3701.1</v>
      </c>
      <c r="G82" s="16">
        <f>SUM(D82-F82)</f>
        <v>731.0000000000005</v>
      </c>
      <c r="H82" s="16">
        <f t="shared" si="3"/>
        <v>119.75088487206507</v>
      </c>
    </row>
    <row r="83" spans="1:8" ht="12.75">
      <c r="A83" s="14" t="s">
        <v>39</v>
      </c>
      <c r="B83" s="15" t="s">
        <v>40</v>
      </c>
      <c r="C83" s="16">
        <v>3878.2</v>
      </c>
      <c r="D83" s="16">
        <v>2870.3</v>
      </c>
      <c r="E83" s="16">
        <f t="shared" si="4"/>
        <v>74.01113918828324</v>
      </c>
      <c r="F83" s="38">
        <v>2926.5</v>
      </c>
      <c r="G83" s="16">
        <f>SUM(D83-F83)</f>
        <v>-56.19999999999982</v>
      </c>
      <c r="H83" s="16">
        <f t="shared" si="3"/>
        <v>98.07961729027849</v>
      </c>
    </row>
    <row r="84" spans="1:8" ht="15.75" customHeight="1">
      <c r="A84" s="14" t="s">
        <v>41</v>
      </c>
      <c r="B84" s="15">
        <v>1004</v>
      </c>
      <c r="C84" s="16">
        <v>43364.9</v>
      </c>
      <c r="D84" s="16">
        <v>20454.6</v>
      </c>
      <c r="E84" s="16">
        <f t="shared" si="4"/>
        <v>47.168562593249376</v>
      </c>
      <c r="F84" s="38">
        <v>23546.5</v>
      </c>
      <c r="G84" s="16">
        <f>SUM(D84-F84)</f>
        <v>-3091.9000000000015</v>
      </c>
      <c r="H84" s="16">
        <f t="shared" si="3"/>
        <v>86.86896141677106</v>
      </c>
    </row>
    <row r="85" spans="1:8" ht="14.25" customHeight="1">
      <c r="A85" s="14" t="s">
        <v>42</v>
      </c>
      <c r="B85" s="15">
        <v>1006</v>
      </c>
      <c r="C85" s="16">
        <v>5513.1</v>
      </c>
      <c r="D85" s="16">
        <v>2881.6</v>
      </c>
      <c r="E85" s="16">
        <f t="shared" si="4"/>
        <v>52.26823384302842</v>
      </c>
      <c r="F85" s="38">
        <v>3051.4</v>
      </c>
      <c r="G85" s="16">
        <f>SUM(D85-F85)</f>
        <v>-169.80000000000018</v>
      </c>
      <c r="H85" s="16">
        <f t="shared" si="3"/>
        <v>94.43534115487972</v>
      </c>
    </row>
    <row r="86" spans="1:8" ht="12.75">
      <c r="A86" s="19" t="s">
        <v>51</v>
      </c>
      <c r="B86" s="20" t="s">
        <v>43</v>
      </c>
      <c r="C86" s="21">
        <f>SUM(C87:C89)</f>
        <v>53189.50000000001</v>
      </c>
      <c r="D86" s="21">
        <f>SUM(D87:D89)</f>
        <v>40640.9</v>
      </c>
      <c r="E86" s="21">
        <f t="shared" si="4"/>
        <v>76.4077496498369</v>
      </c>
      <c r="F86" s="37">
        <f>SUM(F87:F89)</f>
        <v>35564.100000000006</v>
      </c>
      <c r="G86" s="21">
        <f>SUM(G87:G89)</f>
        <v>5076.799999999996</v>
      </c>
      <c r="H86" s="21">
        <f t="shared" si="3"/>
        <v>114.2750695223554</v>
      </c>
    </row>
    <row r="87" spans="1:8" ht="12.75">
      <c r="A87" s="14" t="s">
        <v>52</v>
      </c>
      <c r="B87" s="17" t="s">
        <v>44</v>
      </c>
      <c r="C87" s="16">
        <v>51037.3</v>
      </c>
      <c r="D87" s="16">
        <v>39126.6</v>
      </c>
      <c r="E87" s="16">
        <f t="shared" si="4"/>
        <v>76.6627544952417</v>
      </c>
      <c r="F87" s="38">
        <v>34565.3</v>
      </c>
      <c r="G87" s="16">
        <f>SUM(D87-F87)</f>
        <v>4561.299999999996</v>
      </c>
      <c r="H87" s="16">
        <f t="shared" si="3"/>
        <v>113.19618229843222</v>
      </c>
    </row>
    <row r="88" spans="1:8" ht="12.75">
      <c r="A88" s="14" t="s">
        <v>133</v>
      </c>
      <c r="B88" s="15">
        <v>1103</v>
      </c>
      <c r="C88" s="16">
        <v>484.9</v>
      </c>
      <c r="D88" s="16">
        <v>484.9</v>
      </c>
      <c r="E88" s="16">
        <f t="shared" si="4"/>
        <v>100</v>
      </c>
      <c r="F88" s="38">
        <v>0</v>
      </c>
      <c r="G88" s="16">
        <f>SUM(D88-F88)</f>
        <v>484.9</v>
      </c>
      <c r="H88" s="38" t="s">
        <v>116</v>
      </c>
    </row>
    <row r="89" spans="1:8" ht="12.75">
      <c r="A89" s="14" t="s">
        <v>61</v>
      </c>
      <c r="B89" s="15">
        <v>1105</v>
      </c>
      <c r="C89" s="16">
        <v>1667.3</v>
      </c>
      <c r="D89" s="16">
        <v>1029.4</v>
      </c>
      <c r="E89" s="16">
        <f t="shared" si="4"/>
        <v>61.74053859533378</v>
      </c>
      <c r="F89" s="38">
        <v>998.8</v>
      </c>
      <c r="G89" s="16">
        <f>SUM(D89-F89)</f>
        <v>30.600000000000136</v>
      </c>
      <c r="H89" s="16">
        <f t="shared" si="3"/>
        <v>103.06367641169405</v>
      </c>
    </row>
    <row r="90" spans="1:8" ht="37.5" customHeight="1">
      <c r="A90" s="19" t="s">
        <v>121</v>
      </c>
      <c r="B90" s="20" t="s">
        <v>53</v>
      </c>
      <c r="C90" s="21">
        <f>SUM(C91:C91)</f>
        <v>120.6</v>
      </c>
      <c r="D90" s="21">
        <f>SUM(D91:D91)</f>
        <v>0</v>
      </c>
      <c r="E90" s="21">
        <f t="shared" si="4"/>
        <v>0</v>
      </c>
      <c r="F90" s="37">
        <f>SUM(F91:F91)</f>
        <v>3438.5</v>
      </c>
      <c r="G90" s="21">
        <f>SUM(G91:G91)</f>
        <v>-3438.5</v>
      </c>
      <c r="H90" s="21">
        <f t="shared" si="3"/>
        <v>0</v>
      </c>
    </row>
    <row r="91" spans="1:8" ht="35.25" customHeight="1">
      <c r="A91" s="14" t="s">
        <v>122</v>
      </c>
      <c r="B91" s="17" t="s">
        <v>54</v>
      </c>
      <c r="C91" s="16">
        <v>120.6</v>
      </c>
      <c r="D91" s="16">
        <v>0</v>
      </c>
      <c r="E91" s="16">
        <f t="shared" si="4"/>
        <v>0</v>
      </c>
      <c r="F91" s="38">
        <v>3438.5</v>
      </c>
      <c r="G91" s="16">
        <f>SUM(D91-F91)</f>
        <v>-3438.5</v>
      </c>
      <c r="H91" s="34">
        <f t="shared" si="3"/>
        <v>0</v>
      </c>
    </row>
    <row r="92" spans="1:8" ht="38.25">
      <c r="A92" s="19" t="s">
        <v>73</v>
      </c>
      <c r="B92" s="20" t="s">
        <v>55</v>
      </c>
      <c r="C92" s="21">
        <f>SUM(C93:C93)</f>
        <v>15807.8</v>
      </c>
      <c r="D92" s="21">
        <f>SUM(D93:D93)</f>
        <v>13470.3</v>
      </c>
      <c r="E92" s="21">
        <f t="shared" si="4"/>
        <v>85.21299611584155</v>
      </c>
      <c r="F92" s="37">
        <f>SUM(F93:F93)</f>
        <v>10989</v>
      </c>
      <c r="G92" s="21">
        <f>G93</f>
        <v>2481.2999999999993</v>
      </c>
      <c r="H92" s="21">
        <f t="shared" si="3"/>
        <v>122.57985257985257</v>
      </c>
    </row>
    <row r="93" spans="1:8" ht="38.25">
      <c r="A93" s="14" t="s">
        <v>56</v>
      </c>
      <c r="B93" s="17" t="s">
        <v>57</v>
      </c>
      <c r="C93" s="16">
        <v>15807.8</v>
      </c>
      <c r="D93" s="16">
        <v>13470.3</v>
      </c>
      <c r="E93" s="16">
        <f t="shared" si="4"/>
        <v>85.21299611584155</v>
      </c>
      <c r="F93" s="38">
        <v>10989</v>
      </c>
      <c r="G93" s="16">
        <f>SUM(D93-F93)</f>
        <v>2481.2999999999993</v>
      </c>
      <c r="H93" s="16">
        <f t="shared" si="3"/>
        <v>122.57985257985257</v>
      </c>
    </row>
    <row r="94" spans="1:8" ht="12.75">
      <c r="A94" s="19" t="s">
        <v>45</v>
      </c>
      <c r="B94" s="20"/>
      <c r="C94" s="21">
        <f>SUM(C48+C57+C59+C61+C66+C69+C72+C78+C81+C86+C90+C92)</f>
        <v>983708.2000000001</v>
      </c>
      <c r="D94" s="21">
        <f>SUM(D48+D57+D59+D61+D66+D69+D72+D78+D81+D86+D90+D92)</f>
        <v>650568.6000000001</v>
      </c>
      <c r="E94" s="21">
        <f t="shared" si="4"/>
        <v>66.13430690117252</v>
      </c>
      <c r="F94" s="37">
        <f>SUM(F48+F57+F59+F61+F66+F69+F72+F78+F81+F86+F90+F92)</f>
        <v>608534.6</v>
      </c>
      <c r="G94" s="21">
        <f>SUM(G48+G57+G59+G61+G66+G69+G72+G78+G81+G86+G90+G92)</f>
        <v>42034.00000000003</v>
      </c>
      <c r="H94" s="21">
        <f t="shared" si="3"/>
        <v>106.90741331717213</v>
      </c>
    </row>
    <row r="95" spans="1:8" ht="25.5">
      <c r="A95" s="23" t="s">
        <v>58</v>
      </c>
      <c r="B95" s="24"/>
      <c r="C95" s="25">
        <v>-16880.7</v>
      </c>
      <c r="D95" s="39">
        <f>D46-D94</f>
        <v>100506.5</v>
      </c>
      <c r="E95" s="39"/>
      <c r="F95" s="39">
        <f>F46-F94</f>
        <v>47443.5</v>
      </c>
      <c r="G95" s="26"/>
      <c r="H95" s="26"/>
    </row>
    <row r="96" spans="1:8" ht="12.75">
      <c r="A96" s="8"/>
      <c r="B96" s="9"/>
      <c r="C96" s="2"/>
      <c r="D96" s="2"/>
      <c r="E96" s="3"/>
      <c r="F96" s="36">
        <v>47443.5</v>
      </c>
      <c r="G96" s="10"/>
      <c r="H96" s="3"/>
    </row>
    <row r="97" spans="1:8" ht="26.25" customHeight="1">
      <c r="A97" s="8"/>
      <c r="B97" s="9"/>
      <c r="C97" s="70"/>
      <c r="D97" s="70"/>
      <c r="E97" s="70"/>
      <c r="F97" s="70"/>
      <c r="G97" s="70"/>
      <c r="H97" s="70"/>
    </row>
    <row r="98" spans="1:8" ht="12.75">
      <c r="A98" s="11"/>
      <c r="B98" s="12"/>
      <c r="C98" s="11"/>
      <c r="D98" s="11"/>
      <c r="E98" s="11"/>
      <c r="F98" s="11"/>
      <c r="G98" s="11"/>
      <c r="H98" s="11"/>
    </row>
  </sheetData>
  <sheetProtection/>
  <mergeCells count="2">
    <mergeCell ref="A1:H1"/>
    <mergeCell ref="C97:H97"/>
  </mergeCells>
  <printOptions/>
  <pageMargins left="0.5511811023622047" right="0.1968503937007874" top="0.15748031496062992" bottom="0.15748031496062992" header="0.15748031496062992" footer="0.15748031496062992"/>
  <pageSetup fitToHeight="0" fitToWidth="1" horizontalDpi="600" verticalDpi="600" orientation="portrait" paperSize="9" scale="74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2023-07-14T12:21:12Z</cp:lastPrinted>
  <dcterms:created xsi:type="dcterms:W3CDTF">2009-04-28T07:05:16Z</dcterms:created>
  <dcterms:modified xsi:type="dcterms:W3CDTF">2023-10-16T12:49:38Z</dcterms:modified>
  <cp:category/>
  <cp:version/>
  <cp:contentType/>
  <cp:contentStatus/>
</cp:coreProperties>
</file>