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1116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'Лист1'!$A$1:$H$106</definedName>
  </definedNames>
  <calcPr fullCalcOnLoad="1"/>
</workbook>
</file>

<file path=xl/sharedStrings.xml><?xml version="1.0" encoding="utf-8"?>
<sst xmlns="http://schemas.openxmlformats.org/spreadsheetml/2006/main" count="191" uniqueCount="160">
  <si>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</si>
  <si>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</si>
  <si>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</si>
  <si>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</si>
  <si>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</si>
  <si>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</si>
  <si>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</si>
  <si>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</si>
  <si>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</si>
  <si>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</si>
  <si>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</si>
  <si>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</si>
  <si>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</si>
  <si>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</si>
  <si>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</si>
  <si>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</si>
  <si>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</si>
  <si>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</si>
  <si>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</si>
  <si>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</si>
  <si>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</si>
  <si>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</si>
  <si>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</si>
  <si>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</si>
  <si>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</si>
  <si>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</si>
  <si>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</si>
  <si>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</si>
  <si>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</si>
  <si>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</si>
  <si>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</si>
  <si>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</si>
  <si>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</si>
  <si>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</si>
  <si>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</si>
  <si>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</si>
  <si>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</si>
  <si>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</si>
  <si>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</si>
  <si>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</si>
  <si>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</si>
  <si>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</si>
  <si>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</si>
  <si>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</si>
  <si>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</si>
  <si>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</si>
  <si>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</si>
  <si>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</si>
  <si>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</si>
  <si>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</si>
  <si>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</si>
  <si>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</si>
  <si>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</si>
  <si>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</si>
  <si>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</si>
  <si>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</si>
  <si>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</si>
  <si>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</si>
  <si>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</si>
  <si>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</si>
  <si>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</si>
  <si>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</si>
  <si>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</si>
  <si>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</si>
  <si>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</si>
  <si>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</si>
  <si>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</si>
  <si>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</si>
  <si>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</si>
  <si>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</si>
  <si>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</si>
  <si>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</si>
  <si>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</si>
  <si>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</si>
  <si>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</si>
  <si>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</si>
  <si>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</si>
  <si>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</si>
  <si>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</si>
  <si>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</si>
  <si>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</si>
  <si>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</si>
  <si>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</si>
  <si>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</si>
  <si>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</si>
  <si>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</si>
  <si>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</si>
  <si>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</si>
  <si>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</si>
  <si>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</si>
  <si>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</si>
  <si>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</si>
  <si>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</si>
  <si>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</si>
  <si>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</si>
  <si>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</si>
  <si>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</si>
  <si>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</si>
  <si>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</si>
  <si>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</si>
  <si>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</si>
  <si>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</si>
  <si>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</si>
  <si>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</si>
  <si>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</si>
  <si>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</si>
  <si>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</si>
  <si>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</si>
  <si>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</si>
  <si>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</si>
  <si>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</si>
  <si>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</si>
  <si>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</si>
  <si>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</si>
  <si>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</si>
  <si>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</si>
  <si>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</si>
  <si>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</si>
  <si>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</si>
  <si>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</si>
  <si>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</si>
  <si>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</si>
  <si>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</si>
  <si>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</si>
  <si>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</si>
  <si>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</si>
  <si>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</si>
  <si>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</si>
  <si>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</si>
  <si>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</si>
  <si>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</si>
  <si>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</si>
  <si>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</si>
  <si>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</si>
  <si>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</si>
  <si>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</si>
  <si>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</si>
  <si>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</si>
  <si>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</si>
  <si>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</si>
  <si>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</si>
  <si>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Уточненный план на 2023 год</t>
  </si>
  <si>
    <t>отклонение (факт 2023-2022)</t>
  </si>
  <si>
    <t>Процент роста исполнения 2023 к 2022 году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</si>
  <si>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</t>
  </si>
  <si>
    <t>Земельный налог до 1 января 2006 года</t>
  </si>
  <si>
    <t>Иные межбюджетные трансферты</t>
  </si>
  <si>
    <t>Налог, взимаемый в связи с  с применением патентной системы налогообложения</t>
  </si>
  <si>
    <t>0605</t>
  </si>
  <si>
    <t>Другие вопросы в области охраны окружающей среды</t>
  </si>
  <si>
    <t>1103</t>
  </si>
  <si>
    <t>Спорт высших достижений</t>
  </si>
  <si>
    <t>Доходы от продажи имущества</t>
  </si>
  <si>
    <t>Прочие безвозмездные поступления</t>
  </si>
  <si>
    <t>Отчет об исполнении консолидированного бюджета  Гагаринского района Смоленской области за 9 месяцев 2023 года</t>
  </si>
  <si>
    <t>Исполнено за 9 месяцев 2023 года</t>
  </si>
  <si>
    <t>Исполнено за 9 месяцев 2022 года</t>
  </si>
  <si>
    <t>% исполнения за 9 месяцев 2023</t>
  </si>
  <si>
    <t>Доходы от продажи земельных участков, государственная собственность на  которые не разграничена</t>
  </si>
  <si>
    <t>Доходы от продажи земельных участков, государственная собственность на  которые  разграничена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</si>
</sst>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8" fontId="48" fillId="33" borderId="11" xfId="0" applyNumberFormat="1" applyFont="1" applyFill="1" applyBorder="1" applyAlignment="1">
      <alignment horizontal="center" vertical="center" wrapText="1"/>
    </xf>
    <xf numFmtId="178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/>
    </xf>
    <xf numFmtId="3" fontId="49" fillId="34" borderId="11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vertical="top"/>
    </xf>
    <xf numFmtId="178" fontId="4" fillId="34" borderId="12" xfId="0" applyNumberFormat="1" applyFont="1" applyFill="1" applyBorder="1" applyAlignment="1">
      <alignment vertical="top"/>
    </xf>
    <xf numFmtId="178" fontId="2" fillId="36" borderId="11" xfId="0" applyNumberFormat="1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178" fontId="4" fillId="33" borderId="11" xfId="0" applyNumberFormat="1" applyFont="1" applyFill="1" applyBorder="1" applyAlignment="1">
      <alignment vertical="center" wrapText="1"/>
    </xf>
    <xf numFmtId="178" fontId="49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vertical="top"/>
    </xf>
    <xf numFmtId="178" fontId="4" fillId="0" borderId="0" xfId="0" applyNumberFormat="1" applyFont="1" applyAlignment="1">
      <alignment horizontal="right" vertical="top" wrapText="1"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178" fontId="3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3" fontId="2" fillId="4" borderId="11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178" fontId="6" fillId="0" borderId="11" xfId="0" applyNumberFormat="1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4" fillId="0" borderId="11" xfId="0" applyNumberFormat="1" applyFont="1" applyFill="1" applyBorder="1" applyAlignment="1">
      <alignment horizontal="left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178" fontId="4" fillId="0" borderId="0" xfId="0" applyNumberFormat="1" applyFont="1" applyFill="1" applyBorder="1" applyAlignment="1">
      <alignment vertical="top" wrapText="1"/>
    </xf>
    <xf numFmtId="178" fontId="2" fillId="37" borderId="11" xfId="0" applyNumberFormat="1" applyFont="1" applyFill="1" applyBorder="1" applyAlignment="1">
      <alignment vertical="top" wrapText="1"/>
    </xf>
    <xf numFmtId="3" fontId="2" fillId="37" borderId="11" xfId="0" applyNumberFormat="1" applyFont="1" applyFill="1" applyBorder="1" applyAlignment="1">
      <alignment horizontal="center"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2" fillId="13" borderId="11" xfId="0" applyNumberFormat="1" applyFont="1" applyFill="1" applyBorder="1" applyAlignment="1">
      <alignment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6" fillId="0" borderId="1" xfId="34" applyNumberFormat="1" applyFont="1" applyFill="1" applyAlignment="1" applyProtection="1">
      <alignment vertical="top" shrinkToFit="1"/>
      <protection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3" fillId="38" borderId="11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178" fontId="6" fillId="0" borderId="11" xfId="0" applyNumberFormat="1" applyFont="1" applyFill="1" applyBorder="1" applyAlignment="1">
      <alignment horizontal="right" vertical="top" wrapText="1"/>
    </xf>
    <xf numFmtId="178" fontId="5" fillId="0" borderId="11" xfId="0" applyNumberFormat="1" applyFont="1" applyFill="1" applyBorder="1" applyAlignment="1">
      <alignment horizontal="right" vertical="top" wrapText="1"/>
    </xf>
    <xf numFmtId="178" fontId="3" fillId="38" borderId="11" xfId="0" applyNumberFormat="1" applyFont="1" applyFill="1" applyBorder="1" applyAlignment="1">
      <alignment horizontal="center" vertical="top" wrapText="1"/>
    </xf>
    <xf numFmtId="178" fontId="2" fillId="39" borderId="11" xfId="0" applyNumberFormat="1" applyFont="1" applyFill="1" applyBorder="1" applyAlignment="1">
      <alignment vertical="center" wrapText="1"/>
    </xf>
    <xf numFmtId="178" fontId="5" fillId="6" borderId="11" xfId="0" applyNumberFormat="1" applyFont="1" applyFill="1" applyBorder="1" applyAlignment="1">
      <alignment vertical="top" wrapText="1"/>
    </xf>
    <xf numFmtId="178" fontId="2" fillId="6" borderId="11" xfId="0" applyNumberFormat="1" applyFont="1" applyFill="1" applyBorder="1" applyAlignment="1">
      <alignment vertical="top" wrapText="1"/>
    </xf>
    <xf numFmtId="178" fontId="2" fillId="33" borderId="11" xfId="0" applyNumberFormat="1" applyFont="1" applyFill="1" applyBorder="1" applyAlignment="1">
      <alignment vertical="top" wrapText="1"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100" zoomScalePageLayoutView="0" workbookViewId="0" topLeftCell="A1">
      <pane xSplit="2" ySplit="2" topLeftCell="C8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03" sqref="J103"/>
    </sheetView>
  </sheetViews>
  <sheetFormatPr defaultColWidth="9.00390625" defaultRowHeight="12.75"/>
  <cols>
    <col min="1" max="1" width="44.875" style="7" customWidth="1"/>
    <col min="2" max="2" width="14.25390625" style="15" customWidth="1"/>
    <col min="3" max="3" width="13.00390625" style="7" customWidth="1"/>
    <col min="4" max="4" width="11.25390625" style="7" customWidth="1"/>
    <col min="5" max="6" width="11.75390625" style="7" customWidth="1"/>
    <col min="7" max="7" width="10.875" style="7" customWidth="1"/>
    <col min="8" max="8" width="10.625" style="7" customWidth="1"/>
    <col min="9" max="16384" width="9.125" style="7" customWidth="1"/>
  </cols>
  <sheetData>
    <row r="1" spans="1:8" ht="36" customHeight="1">
      <c r="A1" s="79" t="s">
        <v>154</v>
      </c>
      <c r="B1" s="79"/>
      <c r="C1" s="79"/>
      <c r="D1" s="79"/>
      <c r="E1" s="79"/>
      <c r="F1" s="79"/>
      <c r="G1" s="79"/>
      <c r="H1" s="79"/>
    </row>
    <row r="2" spans="1:8" ht="63.75">
      <c r="A2" s="4" t="s">
        <v>0</v>
      </c>
      <c r="B2" s="5" t="s">
        <v>1</v>
      </c>
      <c r="C2" s="6" t="s">
        <v>141</v>
      </c>
      <c r="D2" s="6" t="s">
        <v>155</v>
      </c>
      <c r="E2" s="6" t="s">
        <v>157</v>
      </c>
      <c r="F2" s="6" t="s">
        <v>156</v>
      </c>
      <c r="G2" s="6" t="s">
        <v>142</v>
      </c>
      <c r="H2" s="6" t="s">
        <v>143</v>
      </c>
    </row>
    <row r="3" spans="1:8" ht="14.25">
      <c r="A3" s="41" t="s">
        <v>81</v>
      </c>
      <c r="B3" s="42">
        <v>10000</v>
      </c>
      <c r="C3" s="43">
        <v>477521.89999999997</v>
      </c>
      <c r="D3" s="43">
        <v>388309</v>
      </c>
      <c r="E3" s="43">
        <v>81.31752700766185</v>
      </c>
      <c r="F3" s="43">
        <v>316447.60000000003</v>
      </c>
      <c r="G3" s="43">
        <v>71861.39999999997</v>
      </c>
      <c r="H3" s="43">
        <v>122.70878338151401</v>
      </c>
    </row>
    <row r="4" spans="1:8" ht="12.75">
      <c r="A4" s="44" t="s">
        <v>115</v>
      </c>
      <c r="B4" s="45"/>
      <c r="C4" s="44">
        <v>456750.1</v>
      </c>
      <c r="D4" s="44">
        <v>353182.8</v>
      </c>
      <c r="E4" s="44">
        <v>77.32517190472427</v>
      </c>
      <c r="F4" s="44">
        <v>288011.30000000005</v>
      </c>
      <c r="G4" s="44">
        <v>65171.49999999994</v>
      </c>
      <c r="H4" s="75">
        <v>122.62810521670502</v>
      </c>
    </row>
    <row r="5" spans="1:8" ht="13.5">
      <c r="A5" s="46" t="s">
        <v>82</v>
      </c>
      <c r="B5" s="47">
        <v>10100</v>
      </c>
      <c r="C5" s="46">
        <v>343932.3</v>
      </c>
      <c r="D5" s="46">
        <v>303810.6</v>
      </c>
      <c r="E5" s="46">
        <v>88.33441930286861</v>
      </c>
      <c r="F5" s="46">
        <v>241697.6</v>
      </c>
      <c r="G5" s="52">
        <v>62112.99999999997</v>
      </c>
      <c r="H5" s="52">
        <v>125.6986416083569</v>
      </c>
    </row>
    <row r="6" spans="1:8" ht="12.75">
      <c r="A6" s="48" t="s">
        <v>83</v>
      </c>
      <c r="B6" s="49">
        <v>10102</v>
      </c>
      <c r="C6" s="50">
        <v>343932.3</v>
      </c>
      <c r="D6" s="50">
        <v>303810.6</v>
      </c>
      <c r="E6" s="48">
        <v>88.33441930286861</v>
      </c>
      <c r="F6" s="50">
        <v>241697.6</v>
      </c>
      <c r="G6" s="48">
        <v>62112.99999999997</v>
      </c>
      <c r="H6" s="48">
        <v>125.6986416083569</v>
      </c>
    </row>
    <row r="7" spans="1:8" ht="27">
      <c r="A7" s="46" t="s">
        <v>84</v>
      </c>
      <c r="B7" s="51">
        <v>10300</v>
      </c>
      <c r="C7" s="52">
        <v>21155.1</v>
      </c>
      <c r="D7" s="52">
        <v>17814.5</v>
      </c>
      <c r="E7" s="52">
        <v>84.20900870239329</v>
      </c>
      <c r="F7" s="52">
        <v>17140.7</v>
      </c>
      <c r="G7" s="52">
        <v>673.7999999999993</v>
      </c>
      <c r="H7" s="52">
        <v>103.93099465016013</v>
      </c>
    </row>
    <row r="8" spans="1:8" ht="12.75">
      <c r="A8" s="48" t="s">
        <v>85</v>
      </c>
      <c r="B8" s="49">
        <v>10302</v>
      </c>
      <c r="C8" s="50">
        <v>21155.1</v>
      </c>
      <c r="D8" s="50">
        <v>17814.5</v>
      </c>
      <c r="E8" s="48">
        <v>84.20900870239329</v>
      </c>
      <c r="F8" s="50">
        <v>17140.7</v>
      </c>
      <c r="G8" s="48">
        <v>673.7999999999993</v>
      </c>
      <c r="H8" s="48">
        <v>103.93099465016013</v>
      </c>
    </row>
    <row r="9" spans="1:8" ht="13.5">
      <c r="A9" s="46" t="s">
        <v>86</v>
      </c>
      <c r="B9" s="47">
        <v>10500</v>
      </c>
      <c r="C9" s="46">
        <v>21399.5</v>
      </c>
      <c r="D9" s="46">
        <v>12366.7</v>
      </c>
      <c r="E9" s="46">
        <v>57.789667982896795</v>
      </c>
      <c r="F9" s="46">
        <v>15249.099999999999</v>
      </c>
      <c r="G9" s="52">
        <v>-2882.399999999998</v>
      </c>
      <c r="H9" s="52">
        <v>81.09790085972288</v>
      </c>
    </row>
    <row r="10" spans="1:8" ht="25.5">
      <c r="A10" s="48" t="s">
        <v>140</v>
      </c>
      <c r="B10" s="47">
        <v>10501</v>
      </c>
      <c r="C10" s="53">
        <v>14528.9</v>
      </c>
      <c r="D10" s="54">
        <v>10293</v>
      </c>
      <c r="E10" s="53">
        <v>70.84500547185264</v>
      </c>
      <c r="F10" s="54">
        <v>10936.8</v>
      </c>
      <c r="G10" s="48">
        <v>-643.7999999999993</v>
      </c>
      <c r="H10" s="52">
        <v>94.11345183234585</v>
      </c>
    </row>
    <row r="11" spans="1:8" ht="12.75">
      <c r="A11" s="48" t="s">
        <v>87</v>
      </c>
      <c r="B11" s="49">
        <v>10502</v>
      </c>
      <c r="C11" s="55">
        <v>14.1</v>
      </c>
      <c r="D11" s="50">
        <v>-63.6</v>
      </c>
      <c r="E11" s="70" t="s">
        <v>121</v>
      </c>
      <c r="F11" s="50">
        <v>-47.6</v>
      </c>
      <c r="G11" s="48">
        <v>-16</v>
      </c>
      <c r="H11" s="70">
        <v>133.61344537815125</v>
      </c>
    </row>
    <row r="12" spans="1:8" ht="12.75">
      <c r="A12" s="48" t="s">
        <v>88</v>
      </c>
      <c r="B12" s="49">
        <v>10503</v>
      </c>
      <c r="C12" s="50">
        <v>614.9</v>
      </c>
      <c r="D12" s="50">
        <v>471.6</v>
      </c>
      <c r="E12" s="48">
        <v>76.69539762563019</v>
      </c>
      <c r="F12" s="50">
        <v>583.7</v>
      </c>
      <c r="G12" s="48">
        <v>-112.10000000000002</v>
      </c>
      <c r="H12" s="48">
        <v>80.79492890183313</v>
      </c>
    </row>
    <row r="13" spans="1:8" ht="25.5">
      <c r="A13" s="56" t="s">
        <v>147</v>
      </c>
      <c r="B13" s="49">
        <v>10504</v>
      </c>
      <c r="C13" s="50">
        <v>6241.6</v>
      </c>
      <c r="D13" s="50">
        <v>1665.7</v>
      </c>
      <c r="E13" s="48">
        <v>26.68706741861061</v>
      </c>
      <c r="F13" s="50">
        <v>3776.2</v>
      </c>
      <c r="G13" s="48">
        <v>-2110.5</v>
      </c>
      <c r="H13" s="70">
        <v>44.1104814363646</v>
      </c>
    </row>
    <row r="14" spans="1:8" ht="13.5">
      <c r="A14" s="46" t="s">
        <v>89</v>
      </c>
      <c r="B14" s="47">
        <v>10600</v>
      </c>
      <c r="C14" s="46">
        <v>61934.200000000004</v>
      </c>
      <c r="D14" s="46">
        <v>13410.400000000001</v>
      </c>
      <c r="E14" s="46">
        <v>21.65265717487269</v>
      </c>
      <c r="F14" s="46">
        <v>7460.599999999999</v>
      </c>
      <c r="G14" s="52">
        <v>5949.800000000002</v>
      </c>
      <c r="H14" s="52">
        <v>179.74961799319092</v>
      </c>
    </row>
    <row r="15" spans="1:8" ht="12.75">
      <c r="A15" s="48" t="s">
        <v>122</v>
      </c>
      <c r="B15" s="49">
        <v>10601</v>
      </c>
      <c r="C15" s="50">
        <v>12586.6</v>
      </c>
      <c r="D15" s="50">
        <v>1965.2</v>
      </c>
      <c r="E15" s="48">
        <v>15.613430155880062</v>
      </c>
      <c r="F15" s="50">
        <v>2618.3</v>
      </c>
      <c r="G15" s="48">
        <v>-653.1000000000001</v>
      </c>
      <c r="H15" s="48">
        <v>75.05633426268953</v>
      </c>
    </row>
    <row r="16" spans="1:8" ht="12.75">
      <c r="A16" s="48" t="s">
        <v>123</v>
      </c>
      <c r="B16" s="49">
        <v>10605</v>
      </c>
      <c r="C16" s="48">
        <v>69</v>
      </c>
      <c r="D16" s="48">
        <v>-14</v>
      </c>
      <c r="E16" s="70" t="s">
        <v>121</v>
      </c>
      <c r="F16" s="48">
        <v>0</v>
      </c>
      <c r="G16" s="48">
        <v>-14</v>
      </c>
      <c r="H16" s="70" t="s">
        <v>121</v>
      </c>
    </row>
    <row r="17" spans="1:8" ht="15">
      <c r="A17" s="57" t="s">
        <v>134</v>
      </c>
      <c r="B17" s="58">
        <v>10606</v>
      </c>
      <c r="C17" s="53">
        <v>49278.600000000006</v>
      </c>
      <c r="D17" s="53">
        <v>11459.2</v>
      </c>
      <c r="E17" s="48">
        <v>23.253907375615377</v>
      </c>
      <c r="F17" s="53">
        <v>4842.299999999999</v>
      </c>
      <c r="G17" s="48">
        <v>6616.9000000000015</v>
      </c>
      <c r="H17" s="48">
        <v>236.64787394420011</v>
      </c>
    </row>
    <row r="18" spans="1:8" ht="12.75">
      <c r="A18" s="48" t="s">
        <v>130</v>
      </c>
      <c r="B18" s="49">
        <v>10606</v>
      </c>
      <c r="C18" s="48">
        <v>25877.7</v>
      </c>
      <c r="D18" s="48">
        <v>9674.6</v>
      </c>
      <c r="E18" s="53">
        <v>37.38585732116842</v>
      </c>
      <c r="F18" s="70">
        <v>7774.9</v>
      </c>
      <c r="G18" s="48">
        <v>1899.7000000000007</v>
      </c>
      <c r="H18" s="48">
        <v>124.43375477498104</v>
      </c>
    </row>
    <row r="19" spans="1:8" ht="12.75">
      <c r="A19" s="48" t="s">
        <v>131</v>
      </c>
      <c r="B19" s="49">
        <v>10606</v>
      </c>
      <c r="C19" s="55">
        <v>23400.9</v>
      </c>
      <c r="D19" s="55">
        <v>1784.6</v>
      </c>
      <c r="E19" s="48">
        <v>7.6262024110183795</v>
      </c>
      <c r="F19" s="55">
        <v>-2932.6</v>
      </c>
      <c r="G19" s="48">
        <v>4717.2</v>
      </c>
      <c r="H19" s="70" t="s">
        <v>121</v>
      </c>
    </row>
    <row r="20" spans="1:8" ht="30" customHeight="1">
      <c r="A20" s="46" t="s">
        <v>90</v>
      </c>
      <c r="B20" s="47">
        <v>10700</v>
      </c>
      <c r="C20" s="46">
        <v>2803.2</v>
      </c>
      <c r="D20" s="46">
        <v>1349.7</v>
      </c>
      <c r="E20" s="46">
        <v>48.14854452054795</v>
      </c>
      <c r="F20" s="46">
        <v>2686.4</v>
      </c>
      <c r="G20" s="52">
        <v>-1336.7</v>
      </c>
      <c r="H20" s="52">
        <v>50.241959499702205</v>
      </c>
    </row>
    <row r="21" spans="1:8" ht="25.5">
      <c r="A21" s="48" t="s">
        <v>91</v>
      </c>
      <c r="B21" s="49">
        <v>10701</v>
      </c>
      <c r="C21" s="50">
        <v>2803.2</v>
      </c>
      <c r="D21" s="50">
        <v>1349.7</v>
      </c>
      <c r="E21" s="48">
        <v>48.14854452054795</v>
      </c>
      <c r="F21" s="50">
        <v>2686.4</v>
      </c>
      <c r="G21" s="48">
        <v>-1336.7</v>
      </c>
      <c r="H21" s="48">
        <v>50.241959499702205</v>
      </c>
    </row>
    <row r="22" spans="1:8" ht="13.5">
      <c r="A22" s="46" t="s">
        <v>92</v>
      </c>
      <c r="B22" s="47">
        <v>10800</v>
      </c>
      <c r="C22" s="46">
        <v>5525.8</v>
      </c>
      <c r="D22" s="46">
        <v>4456.8</v>
      </c>
      <c r="E22" s="46">
        <v>80.65438488544645</v>
      </c>
      <c r="F22" s="46">
        <v>3776.9</v>
      </c>
      <c r="G22" s="52">
        <v>679.9000000000001</v>
      </c>
      <c r="H22" s="52">
        <v>118.00153565093066</v>
      </c>
    </row>
    <row r="23" spans="1:8" ht="25.5">
      <c r="A23" s="48" t="s">
        <v>93</v>
      </c>
      <c r="B23" s="49">
        <v>10803</v>
      </c>
      <c r="C23" s="50">
        <v>5525.8</v>
      </c>
      <c r="D23" s="50">
        <v>4396.8</v>
      </c>
      <c r="E23" s="48">
        <v>79.56856925694017</v>
      </c>
      <c r="F23" s="50">
        <v>3776.9</v>
      </c>
      <c r="G23" s="48">
        <v>619.9000000000001</v>
      </c>
      <c r="H23" s="48">
        <v>116.41293123990575</v>
      </c>
    </row>
    <row r="24" spans="1:8" ht="13.5" customHeight="1" hidden="1">
      <c r="A24" s="59" t="s">
        <v>124</v>
      </c>
      <c r="B24" s="49">
        <v>10807</v>
      </c>
      <c r="C24" s="50">
        <v>0</v>
      </c>
      <c r="D24" s="50">
        <v>60</v>
      </c>
      <c r="E24" s="70" t="s">
        <v>121</v>
      </c>
      <c r="F24" s="50">
        <v>0</v>
      </c>
      <c r="G24" s="48">
        <v>60</v>
      </c>
      <c r="H24" s="70" t="s">
        <v>121</v>
      </c>
    </row>
    <row r="25" spans="1:8" ht="27">
      <c r="A25" s="46" t="s">
        <v>94</v>
      </c>
      <c r="B25" s="47">
        <v>10900</v>
      </c>
      <c r="C25" s="46">
        <v>0</v>
      </c>
      <c r="D25" s="46">
        <v>-25.9</v>
      </c>
      <c r="E25" s="71" t="s">
        <v>121</v>
      </c>
      <c r="F25" s="46">
        <v>0</v>
      </c>
      <c r="G25" s="52">
        <v>-25.9</v>
      </c>
      <c r="H25" s="71" t="s">
        <v>121</v>
      </c>
    </row>
    <row r="26" spans="1:8" ht="12.75">
      <c r="A26" s="48" t="s">
        <v>145</v>
      </c>
      <c r="B26" s="49">
        <v>10904</v>
      </c>
      <c r="C26" s="60">
        <v>0</v>
      </c>
      <c r="D26" s="48">
        <v>-25.5</v>
      </c>
      <c r="E26" s="71" t="s">
        <v>121</v>
      </c>
      <c r="F26" s="60">
        <v>0</v>
      </c>
      <c r="G26" s="48">
        <v>-25.5</v>
      </c>
      <c r="H26" s="70" t="s">
        <v>121</v>
      </c>
    </row>
    <row r="27" spans="1:8" ht="12.75">
      <c r="A27" s="48" t="s">
        <v>95</v>
      </c>
      <c r="B27" s="49">
        <v>10906</v>
      </c>
      <c r="C27" s="50">
        <v>0</v>
      </c>
      <c r="D27" s="55">
        <v>0</v>
      </c>
      <c r="E27" s="70" t="s">
        <v>121</v>
      </c>
      <c r="F27" s="50">
        <v>0</v>
      </c>
      <c r="G27" s="48">
        <v>0</v>
      </c>
      <c r="H27" s="70" t="s">
        <v>121</v>
      </c>
    </row>
    <row r="28" spans="1:8" ht="25.5">
      <c r="A28" s="48" t="s">
        <v>96</v>
      </c>
      <c r="B28" s="49">
        <v>10907</v>
      </c>
      <c r="C28" s="50">
        <v>0</v>
      </c>
      <c r="D28" s="50">
        <v>-0.4</v>
      </c>
      <c r="E28" s="70" t="s">
        <v>121</v>
      </c>
      <c r="F28" s="50">
        <v>0</v>
      </c>
      <c r="G28" s="48">
        <v>-0.4</v>
      </c>
      <c r="H28" s="70" t="s">
        <v>121</v>
      </c>
    </row>
    <row r="29" spans="1:8" ht="13.5">
      <c r="A29" s="61" t="s">
        <v>116</v>
      </c>
      <c r="B29" s="62"/>
      <c r="C29" s="61">
        <v>20771.800000000003</v>
      </c>
      <c r="D29" s="61">
        <v>35126.200000000004</v>
      </c>
      <c r="E29" s="61">
        <v>169.10522920497982</v>
      </c>
      <c r="F29" s="61">
        <v>28436.299999999996</v>
      </c>
      <c r="G29" s="76">
        <v>6689.900000000009</v>
      </c>
      <c r="H29" s="77">
        <v>123.52591581886536</v>
      </c>
    </row>
    <row r="30" spans="1:8" ht="40.5">
      <c r="A30" s="46" t="s">
        <v>97</v>
      </c>
      <c r="B30" s="47">
        <v>11100</v>
      </c>
      <c r="C30" s="46">
        <v>15165.4</v>
      </c>
      <c r="D30" s="46">
        <v>13746.1</v>
      </c>
      <c r="E30" s="46">
        <v>90.64119640761207</v>
      </c>
      <c r="F30" s="46">
        <v>11260.8</v>
      </c>
      <c r="G30" s="52">
        <v>2485.300000000001</v>
      </c>
      <c r="H30" s="52">
        <v>122.07036800227338</v>
      </c>
    </row>
    <row r="31" spans="1:8" ht="24.75" customHeight="1">
      <c r="A31" s="53" t="s">
        <v>98</v>
      </c>
      <c r="B31" s="58">
        <v>11105</v>
      </c>
      <c r="C31" s="53">
        <v>9315.3</v>
      </c>
      <c r="D31" s="53">
        <v>9980.2</v>
      </c>
      <c r="E31" s="53">
        <v>107.13771966549656</v>
      </c>
      <c r="F31" s="53">
        <v>7240.4</v>
      </c>
      <c r="G31" s="48">
        <v>2739.800000000001</v>
      </c>
      <c r="H31" s="48">
        <v>137.84045080382302</v>
      </c>
    </row>
    <row r="32" spans="1:8" ht="16.5" customHeight="1">
      <c r="A32" s="53" t="s">
        <v>99</v>
      </c>
      <c r="B32" s="58">
        <v>11105</v>
      </c>
      <c r="C32" s="53">
        <v>5461.5</v>
      </c>
      <c r="D32" s="53">
        <v>3705.1</v>
      </c>
      <c r="E32" s="53">
        <v>67.84033690378101</v>
      </c>
      <c r="F32" s="53">
        <v>3957</v>
      </c>
      <c r="G32" s="48">
        <v>-251.9000000000001</v>
      </c>
      <c r="H32" s="48">
        <v>93.6340662117766</v>
      </c>
    </row>
    <row r="33" spans="1:8" ht="12.75">
      <c r="A33" s="48" t="s">
        <v>100</v>
      </c>
      <c r="B33" s="49">
        <v>11107</v>
      </c>
      <c r="C33" s="48">
        <v>346.6</v>
      </c>
      <c r="D33" s="48">
        <v>54</v>
      </c>
      <c r="E33" s="72">
        <v>15.579919215233698</v>
      </c>
      <c r="F33" s="48">
        <v>33</v>
      </c>
      <c r="G33" s="48">
        <v>21</v>
      </c>
      <c r="H33" s="48">
        <v>163.63636363636365</v>
      </c>
    </row>
    <row r="34" spans="1:8" ht="51" customHeight="1">
      <c r="A34" s="48" t="s">
        <v>144</v>
      </c>
      <c r="B34" s="49">
        <v>11109</v>
      </c>
      <c r="C34" s="48">
        <v>42</v>
      </c>
      <c r="D34" s="48">
        <v>6.8</v>
      </c>
      <c r="E34" s="72">
        <v>16.19047619047619</v>
      </c>
      <c r="F34" s="48">
        <v>30.4</v>
      </c>
      <c r="G34" s="48">
        <v>-23.599999999999998</v>
      </c>
      <c r="H34" s="70">
        <v>22.36842105263158</v>
      </c>
    </row>
    <row r="35" spans="1:8" ht="27">
      <c r="A35" s="46" t="s">
        <v>101</v>
      </c>
      <c r="B35" s="47">
        <v>11200</v>
      </c>
      <c r="C35" s="46">
        <v>1336.8</v>
      </c>
      <c r="D35" s="46">
        <v>2475.2</v>
      </c>
      <c r="E35" s="46">
        <v>185.15858767205268</v>
      </c>
      <c r="F35" s="46">
        <v>1440.8</v>
      </c>
      <c r="G35" s="52">
        <v>1034.3999999999999</v>
      </c>
      <c r="H35" s="52">
        <v>171.79344808439757</v>
      </c>
    </row>
    <row r="36" spans="1:8" ht="25.5">
      <c r="A36" s="48" t="s">
        <v>102</v>
      </c>
      <c r="B36" s="49">
        <v>11201</v>
      </c>
      <c r="C36" s="50">
        <v>1336.8</v>
      </c>
      <c r="D36" s="50">
        <v>2475.2</v>
      </c>
      <c r="E36" s="48">
        <v>185.15858767205268</v>
      </c>
      <c r="F36" s="50">
        <v>1440.8</v>
      </c>
      <c r="G36" s="48">
        <v>1034.3999999999999</v>
      </c>
      <c r="H36" s="48">
        <v>171.79344808439757</v>
      </c>
    </row>
    <row r="37" spans="1:8" ht="27">
      <c r="A37" s="46" t="s">
        <v>103</v>
      </c>
      <c r="B37" s="51">
        <v>11300</v>
      </c>
      <c r="C37" s="52">
        <v>1124.7</v>
      </c>
      <c r="D37" s="52">
        <v>1032</v>
      </c>
      <c r="E37" s="52">
        <v>91.75780208055481</v>
      </c>
      <c r="F37" s="52">
        <v>1147.2</v>
      </c>
      <c r="G37" s="52">
        <v>-115.20000000000005</v>
      </c>
      <c r="H37" s="52">
        <v>89.9581589958159</v>
      </c>
    </row>
    <row r="38" spans="1:8" ht="12.75">
      <c r="A38" s="48" t="s">
        <v>117</v>
      </c>
      <c r="B38" s="49">
        <v>11302</v>
      </c>
      <c r="C38" s="50">
        <v>1124.7</v>
      </c>
      <c r="D38" s="48">
        <v>1032</v>
      </c>
      <c r="E38" s="48">
        <v>91.75780208055481</v>
      </c>
      <c r="F38" s="50">
        <v>1147.2</v>
      </c>
      <c r="G38" s="48">
        <v>-115.20000000000005</v>
      </c>
      <c r="H38" s="48">
        <v>89.9581589958159</v>
      </c>
    </row>
    <row r="39" spans="1:8" ht="27">
      <c r="A39" s="46" t="s">
        <v>104</v>
      </c>
      <c r="B39" s="47">
        <v>11400</v>
      </c>
      <c r="C39" s="46">
        <v>750</v>
      </c>
      <c r="D39" s="46">
        <v>14677.5</v>
      </c>
      <c r="E39" s="46">
        <v>1957</v>
      </c>
      <c r="F39" s="46">
        <v>12826.8</v>
      </c>
      <c r="G39" s="52">
        <v>1850.7000000000007</v>
      </c>
      <c r="H39" s="52">
        <v>114.42838432032931</v>
      </c>
    </row>
    <row r="40" spans="1:8" ht="13.5">
      <c r="A40" s="48" t="s">
        <v>152</v>
      </c>
      <c r="B40" s="49">
        <v>11402</v>
      </c>
      <c r="C40" s="48">
        <v>0</v>
      </c>
      <c r="D40" s="60">
        <v>0</v>
      </c>
      <c r="E40" s="73" t="s">
        <v>121</v>
      </c>
      <c r="F40" s="60">
        <v>4864.4</v>
      </c>
      <c r="G40" s="52">
        <v>-4864.4</v>
      </c>
      <c r="H40" s="52">
        <v>0</v>
      </c>
    </row>
    <row r="41" spans="1:8" ht="38.25">
      <c r="A41" s="48" t="s">
        <v>158</v>
      </c>
      <c r="B41" s="49">
        <v>11406</v>
      </c>
      <c r="C41" s="55">
        <v>0</v>
      </c>
      <c r="D41" s="50">
        <v>14677.5</v>
      </c>
      <c r="E41" s="70" t="s">
        <v>121</v>
      </c>
      <c r="F41" s="50">
        <v>6358.6</v>
      </c>
      <c r="G41" s="48">
        <v>8318.9</v>
      </c>
      <c r="H41" s="48">
        <v>230.82911332683292</v>
      </c>
    </row>
    <row r="42" spans="1:8" ht="38.25">
      <c r="A42" s="48" t="s">
        <v>159</v>
      </c>
      <c r="B42" s="49">
        <v>11406</v>
      </c>
      <c r="C42" s="50">
        <v>750</v>
      </c>
      <c r="D42" s="50">
        <v>0</v>
      </c>
      <c r="E42" s="70">
        <v>0</v>
      </c>
      <c r="F42" s="48">
        <v>1603.8</v>
      </c>
      <c r="G42" s="48">
        <v>-1603.8</v>
      </c>
      <c r="H42" s="70" t="s">
        <v>121</v>
      </c>
    </row>
    <row r="43" spans="1:8" ht="18.75" customHeight="1">
      <c r="A43" s="46" t="s">
        <v>105</v>
      </c>
      <c r="B43" s="47">
        <v>11600</v>
      </c>
      <c r="C43" s="63">
        <v>2394.9</v>
      </c>
      <c r="D43" s="63">
        <v>3184.6</v>
      </c>
      <c r="E43" s="46">
        <v>132.9742369201219</v>
      </c>
      <c r="F43" s="63">
        <v>1630.1</v>
      </c>
      <c r="G43" s="52">
        <v>1554.5</v>
      </c>
      <c r="H43" s="52">
        <v>195.3622477148641</v>
      </c>
    </row>
    <row r="44" spans="1:8" ht="27">
      <c r="A44" s="46" t="s">
        <v>106</v>
      </c>
      <c r="B44" s="47">
        <v>11700</v>
      </c>
      <c r="C44" s="63">
        <v>0</v>
      </c>
      <c r="D44" s="63">
        <v>10.8</v>
      </c>
      <c r="E44" s="70" t="s">
        <v>121</v>
      </c>
      <c r="F44" s="63">
        <v>130.6</v>
      </c>
      <c r="G44" s="52">
        <v>-119.8</v>
      </c>
      <c r="H44" s="71">
        <v>8.269525267993876</v>
      </c>
    </row>
    <row r="45" spans="1:8" ht="12.75">
      <c r="A45" s="64" t="s">
        <v>107</v>
      </c>
      <c r="B45" s="65">
        <v>20000</v>
      </c>
      <c r="C45" s="64">
        <v>801878.5</v>
      </c>
      <c r="D45" s="64">
        <v>551143.6</v>
      </c>
      <c r="E45" s="64">
        <v>68.7315597063645</v>
      </c>
      <c r="F45" s="64">
        <v>470703.39999999997</v>
      </c>
      <c r="G45" s="64">
        <v>80440.20000000001</v>
      </c>
      <c r="H45" s="64">
        <v>117.08936030629904</v>
      </c>
    </row>
    <row r="46" spans="1:8" ht="25.5">
      <c r="A46" s="48" t="s">
        <v>108</v>
      </c>
      <c r="B46" s="58">
        <v>20200</v>
      </c>
      <c r="C46" s="66">
        <v>801878.5</v>
      </c>
      <c r="D46" s="66">
        <v>549736.3</v>
      </c>
      <c r="E46" s="53">
        <v>68.55605930324856</v>
      </c>
      <c r="F46" s="66">
        <v>467809.19999999995</v>
      </c>
      <c r="G46" s="53">
        <v>81927.1000000001</v>
      </c>
      <c r="H46" s="48">
        <v>117.51293048533465</v>
      </c>
    </row>
    <row r="47" spans="1:8" ht="12.75">
      <c r="A47" s="48" t="s">
        <v>125</v>
      </c>
      <c r="B47" s="49">
        <v>20210</v>
      </c>
      <c r="C47" s="50">
        <v>125287</v>
      </c>
      <c r="D47" s="50">
        <v>98766</v>
      </c>
      <c r="E47" s="48">
        <v>78.83180218218969</v>
      </c>
      <c r="F47" s="50">
        <v>79091.1</v>
      </c>
      <c r="G47" s="48">
        <v>19674.899999999994</v>
      </c>
      <c r="H47" s="48">
        <v>124.87625029870617</v>
      </c>
    </row>
    <row r="48" spans="1:8" ht="12.75">
      <c r="A48" s="48" t="s">
        <v>126</v>
      </c>
      <c r="B48" s="49">
        <v>20220</v>
      </c>
      <c r="C48" s="50">
        <v>203552.4</v>
      </c>
      <c r="D48" s="50">
        <v>102346.3</v>
      </c>
      <c r="E48" s="48">
        <v>50.2800753024774</v>
      </c>
      <c r="F48" s="50">
        <v>63659.5</v>
      </c>
      <c r="G48" s="48">
        <v>38686.8</v>
      </c>
      <c r="H48" s="48">
        <v>160.77144809494263</v>
      </c>
    </row>
    <row r="49" spans="1:8" ht="12.75">
      <c r="A49" s="48" t="s">
        <v>127</v>
      </c>
      <c r="B49" s="49">
        <v>20230</v>
      </c>
      <c r="C49" s="50">
        <v>473039.1</v>
      </c>
      <c r="D49" s="50">
        <v>348624</v>
      </c>
      <c r="E49" s="48">
        <v>73.69877035534695</v>
      </c>
      <c r="F49" s="50">
        <v>325058.6</v>
      </c>
      <c r="G49" s="48">
        <v>23565.400000000023</v>
      </c>
      <c r="H49" s="48">
        <v>107.24958515172342</v>
      </c>
    </row>
    <row r="50" spans="1:8" ht="12.75">
      <c r="A50" s="48" t="s">
        <v>146</v>
      </c>
      <c r="B50" s="49">
        <v>20400</v>
      </c>
      <c r="C50" s="50">
        <v>0</v>
      </c>
      <c r="D50" s="50">
        <v>961.1</v>
      </c>
      <c r="E50" s="70" t="s">
        <v>121</v>
      </c>
      <c r="F50" s="50">
        <v>2577.3</v>
      </c>
      <c r="G50" s="48">
        <v>0</v>
      </c>
      <c r="H50" s="48">
        <v>37.290963411321925</v>
      </c>
    </row>
    <row r="51" spans="1:8" ht="12.75">
      <c r="A51" s="48" t="s">
        <v>153</v>
      </c>
      <c r="B51" s="49">
        <v>20700</v>
      </c>
      <c r="C51" s="50">
        <v>0</v>
      </c>
      <c r="D51" s="50">
        <v>20</v>
      </c>
      <c r="E51" s="70" t="s">
        <v>121</v>
      </c>
      <c r="F51" s="50">
        <v>270</v>
      </c>
      <c r="G51" s="48">
        <v>0</v>
      </c>
      <c r="H51" s="48">
        <v>7.4074074074074066</v>
      </c>
    </row>
    <row r="52" spans="1:8" ht="25.5">
      <c r="A52" s="48" t="s">
        <v>128</v>
      </c>
      <c r="B52" s="49">
        <v>21800</v>
      </c>
      <c r="C52" s="50">
        <v>0</v>
      </c>
      <c r="D52" s="50">
        <v>2114.6</v>
      </c>
      <c r="E52" s="70" t="s">
        <v>121</v>
      </c>
      <c r="F52" s="50">
        <v>5508</v>
      </c>
      <c r="G52" s="48">
        <v>-3393.4</v>
      </c>
      <c r="H52" s="48">
        <v>38.3914306463326</v>
      </c>
    </row>
    <row r="53" spans="1:13" ht="25.5">
      <c r="A53" s="48" t="s">
        <v>129</v>
      </c>
      <c r="B53" s="49">
        <v>21900</v>
      </c>
      <c r="C53" s="48">
        <v>0</v>
      </c>
      <c r="D53" s="48">
        <v>-1688.4</v>
      </c>
      <c r="E53" s="70" t="s">
        <v>121</v>
      </c>
      <c r="F53" s="48">
        <v>-5461.1</v>
      </c>
      <c r="G53" s="48">
        <v>3772.7000000000003</v>
      </c>
      <c r="H53" s="48">
        <v>30.916848254014756</v>
      </c>
      <c r="M53" s="37"/>
    </row>
    <row r="54" spans="1:8" ht="14.25">
      <c r="A54" s="67" t="s">
        <v>109</v>
      </c>
      <c r="B54" s="68">
        <v>85000</v>
      </c>
      <c r="C54" s="69">
        <v>1279400.4</v>
      </c>
      <c r="D54" s="69">
        <v>939452.6</v>
      </c>
      <c r="E54" s="74">
        <v>73.42913133370914</v>
      </c>
      <c r="F54" s="69">
        <v>787151</v>
      </c>
      <c r="G54" s="69">
        <v>152301.59999999998</v>
      </c>
      <c r="H54" s="78">
        <v>119.34846046057237</v>
      </c>
    </row>
    <row r="55" spans="1:8" ht="12.75">
      <c r="A55" s="21" t="s">
        <v>2</v>
      </c>
      <c r="B55" s="22"/>
      <c r="C55" s="23"/>
      <c r="D55" s="23"/>
      <c r="E55" s="2"/>
      <c r="F55" s="39"/>
      <c r="G55" s="3"/>
      <c r="H55" s="2"/>
    </row>
    <row r="56" spans="1:8" ht="12.75">
      <c r="A56" s="24" t="s">
        <v>3</v>
      </c>
      <c r="B56" s="25" t="s">
        <v>4</v>
      </c>
      <c r="C56" s="18">
        <f>SUM(C57:C64)</f>
        <v>117037.40000000001</v>
      </c>
      <c r="D56" s="18">
        <f>SUM(D57:D64)</f>
        <v>70988.9</v>
      </c>
      <c r="E56" s="18">
        <f aca="true" t="shared" si="0" ref="E56:E61">D56/C56*100</f>
        <v>60.65488467788928</v>
      </c>
      <c r="F56" s="18">
        <f>SUM(F57:F64)</f>
        <v>71379.8</v>
      </c>
      <c r="G56" s="18">
        <f>SUM(G57:G64)</f>
        <v>-390.90000000000146</v>
      </c>
      <c r="H56" s="18">
        <f>D56/F56*100</f>
        <v>99.45236607555637</v>
      </c>
    </row>
    <row r="57" spans="1:8" ht="38.25">
      <c r="A57" s="26" t="s">
        <v>77</v>
      </c>
      <c r="B57" s="27" t="s">
        <v>73</v>
      </c>
      <c r="C57" s="16">
        <v>5325.5</v>
      </c>
      <c r="D57" s="16">
        <v>3650.5</v>
      </c>
      <c r="E57" s="16">
        <f t="shared" si="0"/>
        <v>68.547554220261</v>
      </c>
      <c r="F57" s="38">
        <v>3445.7</v>
      </c>
      <c r="G57" s="16">
        <f aca="true" t="shared" si="1" ref="G57:G64">SUM(D57-F57)</f>
        <v>204.80000000000018</v>
      </c>
      <c r="H57" s="19">
        <f aca="true" t="shared" si="2" ref="H57:H105">D57/F57*100</f>
        <v>105.94363989900457</v>
      </c>
    </row>
    <row r="58" spans="1:8" ht="51">
      <c r="A58" s="28" t="s">
        <v>5</v>
      </c>
      <c r="B58" s="29" t="s">
        <v>6</v>
      </c>
      <c r="C58" s="17">
        <v>6688.7</v>
      </c>
      <c r="D58" s="17">
        <v>4118.6</v>
      </c>
      <c r="E58" s="17">
        <f t="shared" si="0"/>
        <v>61.575492995649384</v>
      </c>
      <c r="F58" s="17">
        <v>5068.4</v>
      </c>
      <c r="G58" s="17">
        <f t="shared" si="1"/>
        <v>-949.7999999999993</v>
      </c>
      <c r="H58" s="19">
        <f t="shared" si="2"/>
        <v>81.26035829847686</v>
      </c>
    </row>
    <row r="59" spans="1:8" ht="51">
      <c r="A59" s="28" t="s">
        <v>7</v>
      </c>
      <c r="B59" s="29" t="s">
        <v>8</v>
      </c>
      <c r="C59" s="17">
        <v>60894.2</v>
      </c>
      <c r="D59" s="17">
        <v>40195.2</v>
      </c>
      <c r="E59" s="17">
        <f t="shared" si="0"/>
        <v>66.0082569440111</v>
      </c>
      <c r="F59" s="17">
        <v>37137</v>
      </c>
      <c r="G59" s="17">
        <f t="shared" si="1"/>
        <v>3058.199999999997</v>
      </c>
      <c r="H59" s="19">
        <f t="shared" si="2"/>
        <v>108.2349139672025</v>
      </c>
    </row>
    <row r="60" spans="1:8" ht="12.75">
      <c r="A60" s="28" t="s">
        <v>120</v>
      </c>
      <c r="B60" s="29" t="s">
        <v>119</v>
      </c>
      <c r="C60" s="17">
        <v>1.1</v>
      </c>
      <c r="D60" s="17">
        <v>1.1</v>
      </c>
      <c r="E60" s="17">
        <f t="shared" si="0"/>
        <v>100</v>
      </c>
      <c r="F60" s="17">
        <v>52.9</v>
      </c>
      <c r="G60" s="17">
        <f t="shared" si="1"/>
        <v>-51.8</v>
      </c>
      <c r="H60" s="19">
        <f t="shared" si="2"/>
        <v>2.0793950850661624</v>
      </c>
    </row>
    <row r="61" spans="1:8" ht="38.25">
      <c r="A61" s="28" t="s">
        <v>9</v>
      </c>
      <c r="B61" s="29" t="s">
        <v>10</v>
      </c>
      <c r="C61" s="17">
        <v>12189.1</v>
      </c>
      <c r="D61" s="17">
        <v>9156.2</v>
      </c>
      <c r="E61" s="17">
        <f t="shared" si="0"/>
        <v>75.11793323543165</v>
      </c>
      <c r="F61" s="17">
        <v>7891.5</v>
      </c>
      <c r="G61" s="17">
        <f t="shared" si="1"/>
        <v>1264.7000000000007</v>
      </c>
      <c r="H61" s="19">
        <f t="shared" si="2"/>
        <v>116.0261040359881</v>
      </c>
    </row>
    <row r="62" spans="1:8" ht="12.75">
      <c r="A62" s="28" t="s">
        <v>132</v>
      </c>
      <c r="B62" s="30" t="s">
        <v>133</v>
      </c>
      <c r="C62" s="17">
        <v>0</v>
      </c>
      <c r="D62" s="17">
        <v>0</v>
      </c>
      <c r="E62" s="17" t="s">
        <v>121</v>
      </c>
      <c r="F62" s="17">
        <v>1459.5</v>
      </c>
      <c r="G62" s="17">
        <f t="shared" si="1"/>
        <v>-1459.5</v>
      </c>
      <c r="H62" s="19">
        <f t="shared" si="2"/>
        <v>0</v>
      </c>
    </row>
    <row r="63" spans="1:8" ht="12.75">
      <c r="A63" s="28" t="s">
        <v>11</v>
      </c>
      <c r="B63" s="29" t="s">
        <v>50</v>
      </c>
      <c r="C63" s="17">
        <v>3446.5</v>
      </c>
      <c r="D63" s="17">
        <v>0</v>
      </c>
      <c r="E63" s="17">
        <f>D63/C63*100</f>
        <v>0</v>
      </c>
      <c r="F63" s="17">
        <v>0</v>
      </c>
      <c r="G63" s="17">
        <f t="shared" si="1"/>
        <v>0</v>
      </c>
      <c r="H63" s="19" t="s">
        <v>121</v>
      </c>
    </row>
    <row r="64" spans="1:8" ht="12.75">
      <c r="A64" s="28" t="s">
        <v>12</v>
      </c>
      <c r="B64" s="29" t="s">
        <v>52</v>
      </c>
      <c r="C64" s="17">
        <v>28492.3</v>
      </c>
      <c r="D64" s="17">
        <v>13867.3</v>
      </c>
      <c r="E64" s="17">
        <f>D64/C64*100</f>
        <v>48.67034251359139</v>
      </c>
      <c r="F64" s="17">
        <v>16324.8</v>
      </c>
      <c r="G64" s="17">
        <f t="shared" si="1"/>
        <v>-2457.5</v>
      </c>
      <c r="H64" s="19">
        <f t="shared" si="2"/>
        <v>84.94621679898069</v>
      </c>
    </row>
    <row r="65" spans="1:8" ht="12.75">
      <c r="A65" s="24" t="s">
        <v>71</v>
      </c>
      <c r="B65" s="31" t="s">
        <v>68</v>
      </c>
      <c r="C65" s="18">
        <f>SUM(C66:C67)</f>
        <v>1333.1</v>
      </c>
      <c r="D65" s="18">
        <f>SUM(D66:D67)</f>
        <v>653.6</v>
      </c>
      <c r="E65" s="18">
        <f>SUM(D65/C65*100)</f>
        <v>49.028580001500266</v>
      </c>
      <c r="F65" s="18">
        <f>SUM(F66:F67)</f>
        <v>680.6</v>
      </c>
      <c r="G65" s="18">
        <f>SUM(G66:G67)</f>
        <v>-27</v>
      </c>
      <c r="H65" s="18">
        <f t="shared" si="2"/>
        <v>96.03291213635028</v>
      </c>
    </row>
    <row r="66" spans="1:8" ht="12.75">
      <c r="A66" s="26" t="s">
        <v>78</v>
      </c>
      <c r="B66" s="27" t="s">
        <v>74</v>
      </c>
      <c r="C66" s="38">
        <v>1212.3</v>
      </c>
      <c r="D66" s="38">
        <v>653.6</v>
      </c>
      <c r="E66" s="16">
        <f>D66/C66*100</f>
        <v>53.9140476779675</v>
      </c>
      <c r="F66" s="38">
        <v>680.6</v>
      </c>
      <c r="G66" s="16">
        <f>SUM(D66-F66)</f>
        <v>-27</v>
      </c>
      <c r="H66" s="19">
        <f t="shared" si="2"/>
        <v>96.03291213635028</v>
      </c>
    </row>
    <row r="67" spans="1:8" ht="12.75">
      <c r="A67" s="28" t="s">
        <v>70</v>
      </c>
      <c r="B67" s="30" t="s">
        <v>69</v>
      </c>
      <c r="C67" s="17">
        <v>120.8</v>
      </c>
      <c r="D67" s="17">
        <v>0</v>
      </c>
      <c r="E67" s="17">
        <f>SUM(D67/C67*100)</f>
        <v>0</v>
      </c>
      <c r="F67" s="17">
        <v>0</v>
      </c>
      <c r="G67" s="17">
        <f>SUM(D67-F67)</f>
        <v>0</v>
      </c>
      <c r="H67" s="19" t="s">
        <v>121</v>
      </c>
    </row>
    <row r="68" spans="1:8" ht="25.5">
      <c r="A68" s="24" t="s">
        <v>13</v>
      </c>
      <c r="B68" s="25" t="s">
        <v>14</v>
      </c>
      <c r="C68" s="18">
        <f>C69+C70</f>
        <v>3472</v>
      </c>
      <c r="D68" s="18">
        <f>D69+D70</f>
        <v>1580.8</v>
      </c>
      <c r="E68" s="18">
        <f>D68/C68*100</f>
        <v>45.52995391705069</v>
      </c>
      <c r="F68" s="18">
        <f>F69+F70</f>
        <v>714.2</v>
      </c>
      <c r="G68" s="18">
        <f>SUM(G69:G69)</f>
        <v>0</v>
      </c>
      <c r="H68" s="18">
        <f t="shared" si="2"/>
        <v>221.33856062727526</v>
      </c>
    </row>
    <row r="69" spans="1:8" ht="12.75">
      <c r="A69" s="28" t="s">
        <v>137</v>
      </c>
      <c r="B69" s="29" t="s">
        <v>15</v>
      </c>
      <c r="C69" s="17">
        <v>0</v>
      </c>
      <c r="D69" s="17">
        <v>0</v>
      </c>
      <c r="E69" s="17" t="s">
        <v>121</v>
      </c>
      <c r="F69" s="17">
        <v>0</v>
      </c>
      <c r="G69" s="17">
        <f>SUM(D69-F69)</f>
        <v>0</v>
      </c>
      <c r="H69" s="19" t="s">
        <v>121</v>
      </c>
    </row>
    <row r="70" spans="1:8" ht="38.25">
      <c r="A70" s="28" t="s">
        <v>139</v>
      </c>
      <c r="B70" s="30" t="s">
        <v>138</v>
      </c>
      <c r="C70" s="17">
        <v>3472</v>
      </c>
      <c r="D70" s="17">
        <v>1580.8</v>
      </c>
      <c r="E70" s="17">
        <f>D70/C70*100</f>
        <v>45.52995391705069</v>
      </c>
      <c r="F70" s="17">
        <v>714.2</v>
      </c>
      <c r="G70" s="17">
        <f>SUM(D70-F70)</f>
        <v>866.5999999999999</v>
      </c>
      <c r="H70" s="19">
        <f t="shared" si="2"/>
        <v>221.33856062727526</v>
      </c>
    </row>
    <row r="71" spans="1:8" ht="12.75">
      <c r="A71" s="24" t="s">
        <v>16</v>
      </c>
      <c r="B71" s="25" t="s">
        <v>17</v>
      </c>
      <c r="C71" s="18">
        <f>SUM(C72:C75)</f>
        <v>188931.3</v>
      </c>
      <c r="D71" s="18">
        <f>SUM(D72:D75)</f>
        <v>68106.50000000001</v>
      </c>
      <c r="E71" s="18">
        <f>D71/C71*100</f>
        <v>36.048288451939946</v>
      </c>
      <c r="F71" s="18">
        <f>SUM(F72:F75)</f>
        <v>31264.5</v>
      </c>
      <c r="G71" s="18">
        <f>SUM(G72:G75)</f>
        <v>36842.00000000001</v>
      </c>
      <c r="H71" s="18">
        <f t="shared" si="2"/>
        <v>217.83972236882093</v>
      </c>
    </row>
    <row r="72" spans="1:8" ht="12.75">
      <c r="A72" s="32" t="s">
        <v>118</v>
      </c>
      <c r="B72" s="33" t="s">
        <v>112</v>
      </c>
      <c r="C72" s="19">
        <v>150</v>
      </c>
      <c r="D72" s="19">
        <v>0</v>
      </c>
      <c r="E72" s="17">
        <f>D72/C72*100</f>
        <v>0</v>
      </c>
      <c r="F72" s="19">
        <v>0</v>
      </c>
      <c r="G72" s="17">
        <f>SUM(D72-F72)</f>
        <v>0</v>
      </c>
      <c r="H72" s="19" t="s">
        <v>121</v>
      </c>
    </row>
    <row r="73" spans="1:8" ht="12.75">
      <c r="A73" s="28" t="s">
        <v>18</v>
      </c>
      <c r="B73" s="29" t="s">
        <v>19</v>
      </c>
      <c r="C73" s="17">
        <v>5049.4</v>
      </c>
      <c r="D73" s="17">
        <v>3917.1</v>
      </c>
      <c r="E73" s="17">
        <f>D73/C73*100</f>
        <v>77.5755535311126</v>
      </c>
      <c r="F73" s="17">
        <v>2911.3</v>
      </c>
      <c r="G73" s="17">
        <f>SUM(D73-F73)</f>
        <v>1005.7999999999997</v>
      </c>
      <c r="H73" s="19">
        <f t="shared" si="2"/>
        <v>134.5481400061828</v>
      </c>
    </row>
    <row r="74" spans="1:8" ht="12.75">
      <c r="A74" s="28" t="s">
        <v>110</v>
      </c>
      <c r="B74" s="29" t="s">
        <v>51</v>
      </c>
      <c r="C74" s="17">
        <v>180834</v>
      </c>
      <c r="D74" s="17">
        <v>63956.3</v>
      </c>
      <c r="E74" s="17">
        <f aca="true" t="shared" si="3" ref="E74:E105">D74/C74*100</f>
        <v>35.36740878374643</v>
      </c>
      <c r="F74" s="17">
        <v>28165.2</v>
      </c>
      <c r="G74" s="17">
        <f>SUM(D74-F74)</f>
        <v>35791.100000000006</v>
      </c>
      <c r="H74" s="19">
        <f t="shared" si="2"/>
        <v>227.07561103773452</v>
      </c>
    </row>
    <row r="75" spans="1:8" ht="12.75">
      <c r="A75" s="28" t="s">
        <v>20</v>
      </c>
      <c r="B75" s="29" t="s">
        <v>21</v>
      </c>
      <c r="C75" s="17">
        <v>2897.9</v>
      </c>
      <c r="D75" s="17">
        <v>233.1</v>
      </c>
      <c r="E75" s="17">
        <f t="shared" si="3"/>
        <v>8.043755823182304</v>
      </c>
      <c r="F75" s="17">
        <v>188</v>
      </c>
      <c r="G75" s="17">
        <f>SUM(D75-F75)</f>
        <v>45.099999999999994</v>
      </c>
      <c r="H75" s="19">
        <f t="shared" si="2"/>
        <v>123.98936170212767</v>
      </c>
    </row>
    <row r="76" spans="1:8" ht="12.75">
      <c r="A76" s="24" t="s">
        <v>22</v>
      </c>
      <c r="B76" s="25" t="s">
        <v>23</v>
      </c>
      <c r="C76" s="18">
        <f>SUM(C77:C80)</f>
        <v>249236.6</v>
      </c>
      <c r="D76" s="18">
        <f>SUM(D77:D80)</f>
        <v>124297.8</v>
      </c>
      <c r="E76" s="18">
        <f>D76/C76*100</f>
        <v>49.87140732942112</v>
      </c>
      <c r="F76" s="18">
        <f>SUM(F77:F80)</f>
        <v>104055.59999999999</v>
      </c>
      <c r="G76" s="18">
        <f>SUM(G77:G80)</f>
        <v>20242.200000000004</v>
      </c>
      <c r="H76" s="18">
        <f t="shared" si="2"/>
        <v>119.45325383737158</v>
      </c>
    </row>
    <row r="77" spans="1:8" ht="12.75">
      <c r="A77" s="28" t="s">
        <v>61</v>
      </c>
      <c r="B77" s="30" t="s">
        <v>60</v>
      </c>
      <c r="C77" s="17">
        <v>36943.8</v>
      </c>
      <c r="D77" s="17">
        <v>29721.3</v>
      </c>
      <c r="E77" s="17">
        <f t="shared" si="3"/>
        <v>80.45003491790233</v>
      </c>
      <c r="F77" s="17">
        <v>5741.8</v>
      </c>
      <c r="G77" s="17">
        <f>SUM(D77-F77)</f>
        <v>23979.5</v>
      </c>
      <c r="H77" s="19">
        <f t="shared" si="2"/>
        <v>517.6303598174787</v>
      </c>
    </row>
    <row r="78" spans="1:8" ht="12.75">
      <c r="A78" s="28" t="s">
        <v>24</v>
      </c>
      <c r="B78" s="29" t="s">
        <v>25</v>
      </c>
      <c r="C78" s="17">
        <v>98241.9</v>
      </c>
      <c r="D78" s="17">
        <v>20547.9</v>
      </c>
      <c r="E78" s="17">
        <f t="shared" si="3"/>
        <v>20.91561747075332</v>
      </c>
      <c r="F78" s="17">
        <v>32151.3</v>
      </c>
      <c r="G78" s="17">
        <f>SUM(D78-F78)</f>
        <v>-11603.399999999998</v>
      </c>
      <c r="H78" s="19">
        <f t="shared" si="2"/>
        <v>63.910012969926576</v>
      </c>
    </row>
    <row r="79" spans="1:8" ht="12.75">
      <c r="A79" s="28" t="s">
        <v>79</v>
      </c>
      <c r="B79" s="30" t="s">
        <v>75</v>
      </c>
      <c r="C79" s="17">
        <v>102618.6</v>
      </c>
      <c r="D79" s="17">
        <v>66576.5</v>
      </c>
      <c r="E79" s="17">
        <f t="shared" si="3"/>
        <v>64.87761477938697</v>
      </c>
      <c r="F79" s="17">
        <v>59743.6</v>
      </c>
      <c r="G79" s="17">
        <f>SUM(D79-F79)</f>
        <v>6832.9000000000015</v>
      </c>
      <c r="H79" s="19">
        <f t="shared" si="2"/>
        <v>111.43704095501444</v>
      </c>
    </row>
    <row r="80" spans="1:8" ht="25.5">
      <c r="A80" s="28" t="s">
        <v>72</v>
      </c>
      <c r="B80" s="30" t="s">
        <v>63</v>
      </c>
      <c r="C80" s="17">
        <v>11432.3</v>
      </c>
      <c r="D80" s="17">
        <v>7452.1</v>
      </c>
      <c r="E80" s="17">
        <f t="shared" si="3"/>
        <v>65.18460852146988</v>
      </c>
      <c r="F80" s="17">
        <v>6418.9</v>
      </c>
      <c r="G80" s="17">
        <f>SUM(D80-F80)</f>
        <v>1033.2000000000007</v>
      </c>
      <c r="H80" s="19">
        <f t="shared" si="2"/>
        <v>116.09621586253098</v>
      </c>
    </row>
    <row r="81" spans="1:8" ht="12.75">
      <c r="A81" s="24" t="s">
        <v>64</v>
      </c>
      <c r="B81" s="31" t="s">
        <v>65</v>
      </c>
      <c r="C81" s="18">
        <f>SUM(C82:C83)</f>
        <v>1547.7</v>
      </c>
      <c r="D81" s="18">
        <f>SUM(D82:D83)</f>
        <v>0</v>
      </c>
      <c r="E81" s="18">
        <f>D81/C81*100</f>
        <v>0</v>
      </c>
      <c r="F81" s="18">
        <f>SUM(F82:F82)</f>
        <v>0</v>
      </c>
      <c r="G81" s="18">
        <f>SUM(G82:G82)</f>
        <v>0</v>
      </c>
      <c r="H81" s="18" t="s">
        <v>121</v>
      </c>
    </row>
    <row r="82" spans="1:8" ht="12.75">
      <c r="A82" s="28" t="s">
        <v>67</v>
      </c>
      <c r="B82" s="30" t="s">
        <v>66</v>
      </c>
      <c r="C82" s="17">
        <v>210.9</v>
      </c>
      <c r="D82" s="17">
        <v>0</v>
      </c>
      <c r="E82" s="17">
        <f>D82/C82*100</f>
        <v>0</v>
      </c>
      <c r="F82" s="17">
        <v>0</v>
      </c>
      <c r="G82" s="17">
        <f>SUM(D82-F82)</f>
        <v>0</v>
      </c>
      <c r="H82" s="19" t="s">
        <v>121</v>
      </c>
    </row>
    <row r="83" spans="1:8" ht="25.5">
      <c r="A83" s="28" t="s">
        <v>149</v>
      </c>
      <c r="B83" s="30" t="s">
        <v>148</v>
      </c>
      <c r="C83" s="17">
        <v>1336.8</v>
      </c>
      <c r="D83" s="17">
        <v>0</v>
      </c>
      <c r="E83" s="17">
        <f>D83/C83*100</f>
        <v>0</v>
      </c>
      <c r="F83" s="17">
        <v>0</v>
      </c>
      <c r="G83" s="17">
        <f>SUM(D83-F83)</f>
        <v>0</v>
      </c>
      <c r="H83" s="19" t="s">
        <v>121</v>
      </c>
    </row>
    <row r="84" spans="1:8" ht="12.75">
      <c r="A84" s="24" t="s">
        <v>26</v>
      </c>
      <c r="B84" s="25" t="s">
        <v>27</v>
      </c>
      <c r="C84" s="18">
        <f>SUM(C85:C89)</f>
        <v>656659.7000000001</v>
      </c>
      <c r="D84" s="18">
        <f>SUM(D85:D89)</f>
        <v>435270.39999999997</v>
      </c>
      <c r="E84" s="18">
        <f t="shared" si="3"/>
        <v>66.2855357196429</v>
      </c>
      <c r="F84" s="18">
        <f>SUM(F85:F89)</f>
        <v>419443</v>
      </c>
      <c r="G84" s="18">
        <f>SUM(G85:G89)</f>
        <v>15827.400000000027</v>
      </c>
      <c r="H84" s="18">
        <f t="shared" si="2"/>
        <v>103.7734328621529</v>
      </c>
    </row>
    <row r="85" spans="1:8" ht="12.75">
      <c r="A85" s="28" t="s">
        <v>28</v>
      </c>
      <c r="B85" s="29" t="s">
        <v>29</v>
      </c>
      <c r="C85" s="38">
        <v>191417.6</v>
      </c>
      <c r="D85" s="38">
        <v>127577.3</v>
      </c>
      <c r="E85" s="17">
        <f t="shared" si="3"/>
        <v>66.64867807348959</v>
      </c>
      <c r="F85" s="17">
        <v>118185.7</v>
      </c>
      <c r="G85" s="17">
        <f>SUM(D85-F85)</f>
        <v>9391.600000000006</v>
      </c>
      <c r="H85" s="19">
        <f t="shared" si="2"/>
        <v>107.9464774503176</v>
      </c>
    </row>
    <row r="86" spans="1:8" ht="12.75">
      <c r="A86" s="28" t="s">
        <v>30</v>
      </c>
      <c r="B86" s="29" t="s">
        <v>31</v>
      </c>
      <c r="C86" s="38">
        <v>408662.7</v>
      </c>
      <c r="D86" s="38">
        <v>266013.2</v>
      </c>
      <c r="E86" s="17">
        <f t="shared" si="3"/>
        <v>65.09358451358541</v>
      </c>
      <c r="F86" s="17">
        <v>256533.3</v>
      </c>
      <c r="G86" s="17">
        <f>SUM(D86-F86)</f>
        <v>9479.900000000023</v>
      </c>
      <c r="H86" s="19">
        <f t="shared" si="2"/>
        <v>103.69538769430716</v>
      </c>
    </row>
    <row r="87" spans="1:8" ht="12.75">
      <c r="A87" s="28" t="s">
        <v>114</v>
      </c>
      <c r="B87" s="30" t="s">
        <v>113</v>
      </c>
      <c r="C87" s="38">
        <v>39938.3</v>
      </c>
      <c r="D87" s="38">
        <v>29825</v>
      </c>
      <c r="E87" s="17">
        <f>D87/C87*100</f>
        <v>74.67769033734535</v>
      </c>
      <c r="F87" s="17">
        <v>33118.8</v>
      </c>
      <c r="G87" s="17">
        <f>SUM(D87-F87)</f>
        <v>-3293.800000000003</v>
      </c>
      <c r="H87" s="19">
        <f t="shared" si="2"/>
        <v>90.05459134992813</v>
      </c>
    </row>
    <row r="88" spans="1:8" ht="12.75">
      <c r="A88" s="28" t="s">
        <v>111</v>
      </c>
      <c r="B88" s="29" t="s">
        <v>32</v>
      </c>
      <c r="C88" s="38">
        <v>241</v>
      </c>
      <c r="D88" s="38">
        <v>208.8</v>
      </c>
      <c r="E88" s="17">
        <f t="shared" si="3"/>
        <v>86.6390041493776</v>
      </c>
      <c r="F88" s="17">
        <v>1106.8</v>
      </c>
      <c r="G88" s="17">
        <f>SUM(D88-F88)</f>
        <v>-898</v>
      </c>
      <c r="H88" s="19">
        <f t="shared" si="2"/>
        <v>18.86519696422118</v>
      </c>
    </row>
    <row r="89" spans="1:8" ht="12.75">
      <c r="A89" s="28" t="s">
        <v>33</v>
      </c>
      <c r="B89" s="29" t="s">
        <v>34</v>
      </c>
      <c r="C89" s="38">
        <v>16400.1</v>
      </c>
      <c r="D89" s="38">
        <v>11646.1</v>
      </c>
      <c r="E89" s="17">
        <f t="shared" si="3"/>
        <v>71.01237187578126</v>
      </c>
      <c r="F89" s="17">
        <v>10498.4</v>
      </c>
      <c r="G89" s="17">
        <f>SUM(D89-F89)</f>
        <v>1147.7000000000007</v>
      </c>
      <c r="H89" s="19">
        <f t="shared" si="2"/>
        <v>110.93214204069193</v>
      </c>
    </row>
    <row r="90" spans="1:8" ht="12.75">
      <c r="A90" s="24" t="s">
        <v>53</v>
      </c>
      <c r="B90" s="25" t="s">
        <v>35</v>
      </c>
      <c r="C90" s="18">
        <f>SUM(C91:C92)</f>
        <v>90839.6</v>
      </c>
      <c r="D90" s="18">
        <f>SUM(D91:D92)</f>
        <v>69738</v>
      </c>
      <c r="E90" s="18">
        <f t="shared" si="3"/>
        <v>76.77048335747844</v>
      </c>
      <c r="F90" s="18">
        <f>SUM(F91:F92)</f>
        <v>49182.2</v>
      </c>
      <c r="G90" s="18">
        <f>SUM(G91:G92)</f>
        <v>20555.800000000003</v>
      </c>
      <c r="H90" s="18">
        <f t="shared" si="2"/>
        <v>141.795202329298</v>
      </c>
    </row>
    <row r="91" spans="1:8" ht="12.75">
      <c r="A91" s="28" t="s">
        <v>36</v>
      </c>
      <c r="B91" s="29" t="s">
        <v>37</v>
      </c>
      <c r="C91" s="17">
        <v>72867.1</v>
      </c>
      <c r="D91" s="17">
        <v>57589.3</v>
      </c>
      <c r="E91" s="17">
        <f t="shared" si="3"/>
        <v>79.03333603231087</v>
      </c>
      <c r="F91" s="17">
        <v>37723.1</v>
      </c>
      <c r="G91" s="17">
        <f>SUM(D91-F91)</f>
        <v>19866.200000000004</v>
      </c>
      <c r="H91" s="19">
        <f t="shared" si="2"/>
        <v>152.66322226964382</v>
      </c>
    </row>
    <row r="92" spans="1:8" ht="25.5">
      <c r="A92" s="28" t="s">
        <v>54</v>
      </c>
      <c r="B92" s="29" t="s">
        <v>38</v>
      </c>
      <c r="C92" s="17">
        <v>17972.5</v>
      </c>
      <c r="D92" s="17">
        <v>12148.7</v>
      </c>
      <c r="E92" s="17">
        <f t="shared" si="3"/>
        <v>67.59604952010015</v>
      </c>
      <c r="F92" s="17">
        <v>11459.1</v>
      </c>
      <c r="G92" s="17">
        <f>SUM(D92-F92)</f>
        <v>689.6000000000004</v>
      </c>
      <c r="H92" s="19">
        <f t="shared" si="2"/>
        <v>106.01792461886185</v>
      </c>
    </row>
    <row r="93" spans="1:8" ht="12.75">
      <c r="A93" s="24" t="s">
        <v>39</v>
      </c>
      <c r="B93" s="25" t="s">
        <v>40</v>
      </c>
      <c r="C93" s="18">
        <f>SUM(C94:C97)</f>
        <v>61496.4</v>
      </c>
      <c r="D93" s="18">
        <f>SUM(D94:D97)</f>
        <v>33346.6</v>
      </c>
      <c r="E93" s="18">
        <f t="shared" si="3"/>
        <v>54.22528798433729</v>
      </c>
      <c r="F93" s="18">
        <f>SUM(F94:F97)</f>
        <v>34972.7</v>
      </c>
      <c r="G93" s="18">
        <f>SUM(G94:G97)</f>
        <v>-1626.099999999999</v>
      </c>
      <c r="H93" s="18">
        <f t="shared" si="2"/>
        <v>95.35037329116712</v>
      </c>
    </row>
    <row r="94" spans="1:8" ht="12.75">
      <c r="A94" s="28" t="s">
        <v>41</v>
      </c>
      <c r="B94" s="30">
        <v>1001</v>
      </c>
      <c r="C94" s="17">
        <v>7692.7</v>
      </c>
      <c r="D94" s="17">
        <v>6253.2</v>
      </c>
      <c r="E94" s="17">
        <f t="shared" si="3"/>
        <v>81.28745433982867</v>
      </c>
      <c r="F94" s="17">
        <v>5226.2</v>
      </c>
      <c r="G94" s="17">
        <f>SUM(D94-F94)</f>
        <v>1027</v>
      </c>
      <c r="H94" s="19">
        <f t="shared" si="2"/>
        <v>119.65098924648885</v>
      </c>
    </row>
    <row r="95" spans="1:8" ht="12.75">
      <c r="A95" s="28" t="s">
        <v>42</v>
      </c>
      <c r="B95" s="29" t="s">
        <v>43</v>
      </c>
      <c r="C95" s="17">
        <v>3878.3</v>
      </c>
      <c r="D95" s="17">
        <v>2870.3</v>
      </c>
      <c r="E95" s="17">
        <f t="shared" si="3"/>
        <v>74.00923084856768</v>
      </c>
      <c r="F95" s="17">
        <v>2926.5</v>
      </c>
      <c r="G95" s="17">
        <f>SUM(D95-F95)</f>
        <v>-56.19999999999982</v>
      </c>
      <c r="H95" s="19">
        <f t="shared" si="2"/>
        <v>98.07961729027849</v>
      </c>
    </row>
    <row r="96" spans="1:8" ht="12.75">
      <c r="A96" s="28" t="s">
        <v>44</v>
      </c>
      <c r="B96" s="29" t="s">
        <v>45</v>
      </c>
      <c r="C96" s="17">
        <v>43364.8</v>
      </c>
      <c r="D96" s="17">
        <v>20454.7</v>
      </c>
      <c r="E96" s="17">
        <f t="shared" si="3"/>
        <v>47.168901966571966</v>
      </c>
      <c r="F96" s="17">
        <v>23546.5</v>
      </c>
      <c r="G96" s="17">
        <f>SUM(D96-F96)</f>
        <v>-3091.7999999999993</v>
      </c>
      <c r="H96" s="19">
        <f t="shared" si="2"/>
        <v>86.86938610833882</v>
      </c>
    </row>
    <row r="97" spans="1:8" ht="12.75">
      <c r="A97" s="28" t="s">
        <v>46</v>
      </c>
      <c r="B97" s="30">
        <v>1006</v>
      </c>
      <c r="C97" s="17">
        <v>6560.6</v>
      </c>
      <c r="D97" s="17">
        <v>3768.4</v>
      </c>
      <c r="E97" s="17">
        <f t="shared" si="3"/>
        <v>57.43986830472822</v>
      </c>
      <c r="F97" s="17">
        <v>3273.5</v>
      </c>
      <c r="G97" s="17">
        <f>SUM(D97-F97)</f>
        <v>494.9000000000001</v>
      </c>
      <c r="H97" s="19">
        <f t="shared" si="2"/>
        <v>115.11837482816559</v>
      </c>
    </row>
    <row r="98" spans="1:8" ht="12.75">
      <c r="A98" s="24" t="s">
        <v>55</v>
      </c>
      <c r="B98" s="25" t="s">
        <v>47</v>
      </c>
      <c r="C98" s="18">
        <f>SUM(C99:C102)</f>
        <v>53976.50000000001</v>
      </c>
      <c r="D98" s="18">
        <f>SUM(D99:D102)</f>
        <v>41264</v>
      </c>
      <c r="E98" s="18">
        <f t="shared" si="3"/>
        <v>76.44808388835881</v>
      </c>
      <c r="F98" s="18">
        <f>SUM(F99:F102)</f>
        <v>36280.6</v>
      </c>
      <c r="G98" s="18">
        <f>SUM(G99:G102)</f>
        <v>4983.4</v>
      </c>
      <c r="H98" s="18">
        <f t="shared" si="2"/>
        <v>113.73571550635877</v>
      </c>
    </row>
    <row r="99" spans="1:8" ht="12.75">
      <c r="A99" s="28" t="s">
        <v>56</v>
      </c>
      <c r="B99" s="29" t="s">
        <v>48</v>
      </c>
      <c r="C99" s="17">
        <v>51124.3</v>
      </c>
      <c r="D99" s="17">
        <v>39137.7</v>
      </c>
      <c r="E99" s="17">
        <f t="shared" si="3"/>
        <v>76.55400660742542</v>
      </c>
      <c r="F99" s="17">
        <v>34668.7</v>
      </c>
      <c r="G99" s="17">
        <f>SUM(D99-F99)</f>
        <v>4469</v>
      </c>
      <c r="H99" s="19">
        <f t="shared" si="2"/>
        <v>112.8905900711593</v>
      </c>
    </row>
    <row r="100" spans="1:8" ht="12.75">
      <c r="A100" s="28" t="s">
        <v>80</v>
      </c>
      <c r="B100" s="30" t="s">
        <v>76</v>
      </c>
      <c r="C100" s="17">
        <v>700</v>
      </c>
      <c r="D100" s="17">
        <v>612</v>
      </c>
      <c r="E100" s="17">
        <f t="shared" si="3"/>
        <v>87.42857142857143</v>
      </c>
      <c r="F100" s="17">
        <v>613.1</v>
      </c>
      <c r="G100" s="17">
        <f>SUM(D100-F100)</f>
        <v>-1.1000000000000227</v>
      </c>
      <c r="H100" s="19">
        <f t="shared" si="2"/>
        <v>99.82058391779482</v>
      </c>
    </row>
    <row r="101" spans="1:8" ht="12.75">
      <c r="A101" s="28" t="s">
        <v>151</v>
      </c>
      <c r="B101" s="30" t="s">
        <v>150</v>
      </c>
      <c r="C101" s="17">
        <v>484.9</v>
      </c>
      <c r="D101" s="17">
        <v>484.9</v>
      </c>
      <c r="E101" s="17">
        <f t="shared" si="3"/>
        <v>100</v>
      </c>
      <c r="F101" s="17">
        <v>0</v>
      </c>
      <c r="G101" s="17">
        <f>SUM(D101-F101)</f>
        <v>484.9</v>
      </c>
      <c r="H101" s="19" t="s">
        <v>121</v>
      </c>
    </row>
    <row r="102" spans="1:8" ht="15" customHeight="1">
      <c r="A102" s="28" t="s">
        <v>62</v>
      </c>
      <c r="B102" s="30">
        <v>1105</v>
      </c>
      <c r="C102" s="17">
        <v>1667.3</v>
      </c>
      <c r="D102" s="17">
        <v>1029.4</v>
      </c>
      <c r="E102" s="17">
        <f t="shared" si="3"/>
        <v>61.74053859533378</v>
      </c>
      <c r="F102" s="17">
        <v>998.8</v>
      </c>
      <c r="G102" s="17">
        <f>SUM(D102-F102)</f>
        <v>30.600000000000136</v>
      </c>
      <c r="H102" s="19">
        <f t="shared" si="2"/>
        <v>103.06367641169405</v>
      </c>
    </row>
    <row r="103" spans="1:8" ht="34.5" customHeight="1">
      <c r="A103" s="24" t="s">
        <v>135</v>
      </c>
      <c r="B103" s="25" t="s">
        <v>57</v>
      </c>
      <c r="C103" s="18">
        <f>SUM(C104:C104)</f>
        <v>144.6</v>
      </c>
      <c r="D103" s="18">
        <f>SUM(D104:D104)</f>
        <v>0</v>
      </c>
      <c r="E103" s="18">
        <f t="shared" si="3"/>
        <v>0</v>
      </c>
      <c r="F103" s="18">
        <f>SUM(F104:F104)</f>
        <v>3438.5</v>
      </c>
      <c r="G103" s="18">
        <f>SUM(G104:G104)</f>
        <v>-3438.5</v>
      </c>
      <c r="H103" s="18">
        <f t="shared" si="2"/>
        <v>0</v>
      </c>
    </row>
    <row r="104" spans="1:8" ht="34.5" customHeight="1">
      <c r="A104" s="28" t="s">
        <v>136</v>
      </c>
      <c r="B104" s="29" t="s">
        <v>58</v>
      </c>
      <c r="C104" s="17">
        <v>144.6</v>
      </c>
      <c r="D104" s="17">
        <v>0</v>
      </c>
      <c r="E104" s="17">
        <f t="shared" si="3"/>
        <v>0</v>
      </c>
      <c r="F104" s="17">
        <v>3438.5</v>
      </c>
      <c r="G104" s="17">
        <f>SUM(D104-F104)</f>
        <v>-3438.5</v>
      </c>
      <c r="H104" s="19">
        <f t="shared" si="2"/>
        <v>0</v>
      </c>
    </row>
    <row r="105" spans="1:8" ht="12.75">
      <c r="A105" s="35" t="s">
        <v>49</v>
      </c>
      <c r="B105" s="8"/>
      <c r="C105" s="20">
        <f>SUM(C56+C65+C68+C71+C76+C81+C84+C90+C93+C98+C103)</f>
        <v>1424674.9000000001</v>
      </c>
      <c r="D105" s="20">
        <f>SUM(D56+D65+D68+D71+D76+D81+D84+D90+D93+D98+D103)</f>
        <v>845246.6</v>
      </c>
      <c r="E105" s="20">
        <f t="shared" si="3"/>
        <v>59.32908623574402</v>
      </c>
      <c r="F105" s="20">
        <f>SUM(F56+F65+F68+F71+F76+F81+F84+F90+F93+F98+F103)</f>
        <v>751411.6999999998</v>
      </c>
      <c r="G105" s="20">
        <f>D105-F105</f>
        <v>93834.90000000014</v>
      </c>
      <c r="H105" s="20">
        <f t="shared" si="2"/>
        <v>112.4878146028336</v>
      </c>
    </row>
    <row r="106" spans="1:8" ht="25.5">
      <c r="A106" s="36" t="s">
        <v>59</v>
      </c>
      <c r="B106" s="9"/>
      <c r="C106" s="34">
        <v>-118822.4</v>
      </c>
      <c r="D106" s="34">
        <v>94206</v>
      </c>
      <c r="E106" s="34"/>
      <c r="F106" s="34">
        <f>F54-F105</f>
        <v>35739.30000000016</v>
      </c>
      <c r="G106" s="1"/>
      <c r="H106" s="1"/>
    </row>
    <row r="107" spans="1:8" ht="12.75">
      <c r="A107" s="10"/>
      <c r="B107" s="11"/>
      <c r="C107" s="12"/>
      <c r="D107" s="12"/>
      <c r="E107" s="12"/>
      <c r="F107" s="40">
        <v>35739.3</v>
      </c>
      <c r="G107" s="12"/>
      <c r="H107" s="12"/>
    </row>
    <row r="108" spans="1:8" ht="12.75">
      <c r="A108" s="10"/>
      <c r="B108" s="11"/>
      <c r="C108" s="80"/>
      <c r="D108" s="80"/>
      <c r="E108" s="80"/>
      <c r="F108" s="80"/>
      <c r="G108" s="80"/>
      <c r="H108" s="80"/>
    </row>
    <row r="109" spans="1:8" ht="12.75">
      <c r="A109" s="13"/>
      <c r="B109" s="14"/>
      <c r="C109" s="13">
        <f>C54-C105</f>
        <v>-145274.50000000023</v>
      </c>
      <c r="D109" s="13">
        <f>D54-D105</f>
        <v>94206</v>
      </c>
      <c r="E109" s="13"/>
      <c r="F109" s="13"/>
      <c r="G109" s="13"/>
      <c r="H109" s="13"/>
    </row>
    <row r="111" spans="3:4" ht="12.75">
      <c r="C111" s="7">
        <f>C106-(C109)</f>
        <v>26452.10000000024</v>
      </c>
      <c r="D111" s="7">
        <f>D106-(D109)</f>
        <v>0</v>
      </c>
    </row>
  </sheetData>
  <sheetProtection/>
  <mergeCells count="2">
    <mergeCell ref="A1:H1"/>
    <mergeCell ref="C108:H10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2023-04-17T13:17:16Z</cp:lastPrinted>
  <dcterms:created xsi:type="dcterms:W3CDTF">2009-04-28T07:05:16Z</dcterms:created>
  <dcterms:modified xsi:type="dcterms:W3CDTF">2023-10-16T12:47:24Z</dcterms:modified>
  <cp:category/>
  <cp:version/>
  <cp:contentType/>
  <cp:contentStatus/>
</cp:coreProperties>
</file>